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ПО-2026\УЧЕБНЫЕ ПЛАНЫ_НПО_25-26\"/>
    </mc:Choice>
  </mc:AlternateContent>
  <bookViews>
    <workbookView xWindow="0" yWindow="0" windowWidth="9990" windowHeight="6000" activeTab="1"/>
  </bookViews>
  <sheets>
    <sheet name="1-2" sheetId="1" r:id="rId1"/>
    <sheet name="3-4" sheetId="2" r:id="rId2"/>
    <sheet name="Лист1" sheetId="3" r:id="rId3"/>
  </sheets>
  <definedNames>
    <definedName name="_Hlk175679196" localSheetId="1">'3-4'!$B$42</definedName>
    <definedName name="_Hlk175680895" localSheetId="1">'3-4'!$B$47</definedName>
  </definedNames>
  <calcPr calcId="162913"/>
</workbook>
</file>

<file path=xl/calcChain.xml><?xml version="1.0" encoding="utf-8"?>
<calcChain xmlns="http://schemas.openxmlformats.org/spreadsheetml/2006/main">
  <c r="Y56" i="2" l="1"/>
  <c r="F7" i="2"/>
  <c r="V23" i="2"/>
  <c r="F30" i="2"/>
  <c r="Y53" i="2"/>
  <c r="V52" i="2"/>
  <c r="S52" i="2"/>
  <c r="P52" i="2"/>
  <c r="O52" i="2"/>
  <c r="N52" i="2"/>
  <c r="M52" i="2"/>
  <c r="L52" i="2"/>
  <c r="F52" i="2"/>
  <c r="K52" i="2"/>
  <c r="F47" i="2"/>
  <c r="Y52" i="2" l="1"/>
  <c r="S7" i="2"/>
  <c r="P7" i="2"/>
  <c r="F37" i="2"/>
  <c r="M7" i="2"/>
  <c r="L30" i="2"/>
  <c r="V30" i="2"/>
  <c r="S30" i="2"/>
  <c r="P30" i="2"/>
  <c r="M30" i="2"/>
  <c r="K30" i="2"/>
  <c r="S23" i="2"/>
  <c r="P23" i="2"/>
  <c r="M23" i="2"/>
  <c r="L23" i="2"/>
  <c r="K23" i="2"/>
  <c r="F23" i="2"/>
  <c r="Y30" i="2" l="1"/>
  <c r="P37" i="2"/>
  <c r="AE72" i="3" l="1"/>
  <c r="AE71" i="3"/>
  <c r="AE70" i="3"/>
  <c r="AE69" i="3"/>
  <c r="AE68" i="3"/>
  <c r="V67" i="3"/>
  <c r="M67" i="3"/>
  <c r="AE67" i="3" s="1"/>
  <c r="V66" i="3"/>
  <c r="AE66" i="3" s="1"/>
  <c r="M66" i="3"/>
  <c r="AB65" i="3"/>
  <c r="Y65" i="3"/>
  <c r="S65" i="3"/>
  <c r="P65" i="3"/>
  <c r="M65" i="3"/>
  <c r="AE64" i="3"/>
  <c r="AE63" i="3"/>
  <c r="AE62" i="3"/>
  <c r="AE61" i="3"/>
  <c r="AE60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AE58" i="3"/>
  <c r="AE57" i="3"/>
  <c r="AE56" i="3"/>
  <c r="AE55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AE53" i="3"/>
  <c r="AE52" i="3"/>
  <c r="AE51" i="3"/>
  <c r="AE50" i="3"/>
  <c r="AD49" i="3"/>
  <c r="AC49" i="3"/>
  <c r="AB49" i="3"/>
  <c r="AA49" i="3"/>
  <c r="Z49" i="3"/>
  <c r="Y49" i="3"/>
  <c r="X49" i="3"/>
  <c r="X38" i="3" s="1"/>
  <c r="W49" i="3"/>
  <c r="V49" i="3"/>
  <c r="U49" i="3"/>
  <c r="T49" i="3"/>
  <c r="T38" i="3" s="1"/>
  <c r="S49" i="3"/>
  <c r="R49" i="3"/>
  <c r="Q49" i="3"/>
  <c r="P49" i="3"/>
  <c r="P38" i="3" s="1"/>
  <c r="O49" i="3"/>
  <c r="N49" i="3"/>
  <c r="M49" i="3"/>
  <c r="L49" i="3"/>
  <c r="L38" i="3" s="1"/>
  <c r="K49" i="3"/>
  <c r="J49" i="3"/>
  <c r="I49" i="3"/>
  <c r="H49" i="3"/>
  <c r="H38" i="3" s="1"/>
  <c r="G49" i="3"/>
  <c r="F49" i="3"/>
  <c r="AE48" i="3"/>
  <c r="AE47" i="3"/>
  <c r="AE46" i="3"/>
  <c r="AE45" i="3"/>
  <c r="AD44" i="3"/>
  <c r="AC44" i="3"/>
  <c r="AC38" i="3" s="1"/>
  <c r="AB44" i="3"/>
  <c r="AA44" i="3"/>
  <c r="Z44" i="3"/>
  <c r="Y44" i="3"/>
  <c r="Y38" i="3" s="1"/>
  <c r="X44" i="3"/>
  <c r="W44" i="3"/>
  <c r="V44" i="3"/>
  <c r="U44" i="3"/>
  <c r="T44" i="3"/>
  <c r="S44" i="3"/>
  <c r="R44" i="3"/>
  <c r="Q44" i="3"/>
  <c r="Q38" i="3" s="1"/>
  <c r="P44" i="3"/>
  <c r="O44" i="3"/>
  <c r="N44" i="3"/>
  <c r="M44" i="3"/>
  <c r="AE44" i="3" s="1"/>
  <c r="L44" i="3"/>
  <c r="K44" i="3"/>
  <c r="J44" i="3"/>
  <c r="I44" i="3"/>
  <c r="I38" i="3" s="1"/>
  <c r="H44" i="3"/>
  <c r="G44" i="3"/>
  <c r="F44" i="3"/>
  <c r="AE43" i="3"/>
  <c r="AE42" i="3"/>
  <c r="AE41" i="3"/>
  <c r="AE40" i="3"/>
  <c r="AD39" i="3"/>
  <c r="AD38" i="3" s="1"/>
  <c r="AD22" i="3" s="1"/>
  <c r="AC39" i="3"/>
  <c r="AB39" i="3"/>
  <c r="AA39" i="3"/>
  <c r="Z39" i="3"/>
  <c r="Z38" i="3" s="1"/>
  <c r="Z22" i="3" s="1"/>
  <c r="Y39" i="3"/>
  <c r="X39" i="3"/>
  <c r="W39" i="3"/>
  <c r="V39" i="3"/>
  <c r="V38" i="3" s="1"/>
  <c r="V22" i="3" s="1"/>
  <c r="U39" i="3"/>
  <c r="T39" i="3"/>
  <c r="S39" i="3"/>
  <c r="R39" i="3"/>
  <c r="R38" i="3" s="1"/>
  <c r="R22" i="3" s="1"/>
  <c r="Q39" i="3"/>
  <c r="P39" i="3"/>
  <c r="O39" i="3"/>
  <c r="N39" i="3"/>
  <c r="N38" i="3" s="1"/>
  <c r="N22" i="3" s="1"/>
  <c r="M39" i="3"/>
  <c r="L39" i="3"/>
  <c r="K39" i="3"/>
  <c r="J39" i="3"/>
  <c r="J38" i="3" s="1"/>
  <c r="J22" i="3" s="1"/>
  <c r="I39" i="3"/>
  <c r="H39" i="3"/>
  <c r="G39" i="3"/>
  <c r="F39" i="3"/>
  <c r="F38" i="3" s="1"/>
  <c r="F22" i="3" s="1"/>
  <c r="U38" i="3"/>
  <c r="M38" i="3"/>
  <c r="AE37" i="3"/>
  <c r="AE36" i="3"/>
  <c r="AE35" i="3"/>
  <c r="AE34" i="3"/>
  <c r="AE33" i="3"/>
  <c r="AE32" i="3"/>
  <c r="AE31" i="3"/>
  <c r="AE30" i="3"/>
  <c r="AE29" i="3"/>
  <c r="AE28" i="3"/>
  <c r="AE27" i="3"/>
  <c r="AE26" i="3"/>
  <c r="AE25" i="3"/>
  <c r="AE24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L22" i="3" l="1"/>
  <c r="L6" i="3" s="1"/>
  <c r="T22" i="3"/>
  <c r="T6" i="3" s="1"/>
  <c r="M22" i="3"/>
  <c r="M6" i="3" s="1"/>
  <c r="U22" i="3"/>
  <c r="U6" i="3" s="1"/>
  <c r="S6" i="3" s="1"/>
  <c r="AC22" i="3"/>
  <c r="K38" i="3"/>
  <c r="K22" i="3" s="1"/>
  <c r="K6" i="3" s="1"/>
  <c r="S38" i="3"/>
  <c r="S22" i="3" s="1"/>
  <c r="AA38" i="3"/>
  <c r="AA22" i="3" s="1"/>
  <c r="AA6" i="3" s="1"/>
  <c r="AE59" i="3"/>
  <c r="AB38" i="3"/>
  <c r="AE54" i="3"/>
  <c r="H22" i="3"/>
  <c r="H6" i="3" s="1"/>
  <c r="X22" i="3"/>
  <c r="X6" i="3" s="1"/>
  <c r="I22" i="3"/>
  <c r="Q22" i="3"/>
  <c r="Y22" i="3"/>
  <c r="G38" i="3"/>
  <c r="G22" i="3" s="1"/>
  <c r="G6" i="3" s="1"/>
  <c r="O38" i="3"/>
  <c r="O22" i="3" s="1"/>
  <c r="O6" i="3" s="1"/>
  <c r="W38" i="3"/>
  <c r="W22" i="3" s="1"/>
  <c r="W6" i="3" s="1"/>
  <c r="F6" i="3"/>
  <c r="J6" i="3"/>
  <c r="N6" i="3"/>
  <c r="R6" i="3"/>
  <c r="V6" i="3"/>
  <c r="Z6" i="3"/>
  <c r="AE23" i="3"/>
  <c r="AE49" i="3"/>
  <c r="AB22" i="3"/>
  <c r="AB6" i="3" s="1"/>
  <c r="P22" i="3"/>
  <c r="I6" i="3"/>
  <c r="Q6" i="3"/>
  <c r="Y6" i="3"/>
  <c r="AC6" i="3"/>
  <c r="AE39" i="3"/>
  <c r="V65" i="3"/>
  <c r="AE65" i="3" s="1"/>
  <c r="AE7" i="3"/>
  <c r="Y25" i="2"/>
  <c r="Y26" i="2"/>
  <c r="Y27" i="2"/>
  <c r="Y28" i="2"/>
  <c r="Y29" i="2"/>
  <c r="Y31" i="2"/>
  <c r="Y32" i="2"/>
  <c r="Y33" i="2"/>
  <c r="Y34" i="2"/>
  <c r="Y35" i="2"/>
  <c r="Y38" i="2"/>
  <c r="Y39" i="2"/>
  <c r="Y40" i="2"/>
  <c r="Y41" i="2"/>
  <c r="Y43" i="2"/>
  <c r="Y44" i="2"/>
  <c r="Y45" i="2"/>
  <c r="Y46" i="2"/>
  <c r="Y48" i="2"/>
  <c r="Y49" i="2"/>
  <c r="Y50" i="2"/>
  <c r="Y51" i="2"/>
  <c r="G23" i="2"/>
  <c r="H23" i="2"/>
  <c r="I23" i="2"/>
  <c r="J23" i="2"/>
  <c r="N23" i="2"/>
  <c r="O23" i="2"/>
  <c r="Q23" i="2"/>
  <c r="R23" i="2"/>
  <c r="T23" i="2"/>
  <c r="U23" i="2"/>
  <c r="W23" i="2"/>
  <c r="X23" i="2"/>
  <c r="F42" i="2"/>
  <c r="F36" i="2" s="1"/>
  <c r="F22" i="2" s="1"/>
  <c r="F6" i="2" s="1"/>
  <c r="G37" i="2"/>
  <c r="H37" i="2"/>
  <c r="I37" i="2"/>
  <c r="J37" i="2"/>
  <c r="K37" i="2"/>
  <c r="L37" i="2"/>
  <c r="M37" i="2"/>
  <c r="N37" i="2"/>
  <c r="O37" i="2"/>
  <c r="Q37" i="2"/>
  <c r="R37" i="2"/>
  <c r="S37" i="2"/>
  <c r="T37" i="2"/>
  <c r="U37" i="2"/>
  <c r="V37" i="2"/>
  <c r="W37" i="2"/>
  <c r="X37" i="2"/>
  <c r="P6" i="3" l="1"/>
  <c r="AE38" i="3"/>
  <c r="AE22" i="3" s="1"/>
  <c r="AE6" i="3" s="1"/>
  <c r="Y37" i="2"/>
  <c r="G47" i="2" l="1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G42" i="2"/>
  <c r="H42" i="2"/>
  <c r="H36" i="2" s="1"/>
  <c r="I42" i="2"/>
  <c r="J42" i="2"/>
  <c r="K42" i="2"/>
  <c r="L42" i="2"/>
  <c r="L36" i="2" s="1"/>
  <c r="M42" i="2"/>
  <c r="N42" i="2"/>
  <c r="O42" i="2"/>
  <c r="P42" i="2"/>
  <c r="Q42" i="2"/>
  <c r="R42" i="2"/>
  <c r="S42" i="2"/>
  <c r="T42" i="2"/>
  <c r="T36" i="2" s="1"/>
  <c r="U42" i="2"/>
  <c r="V42" i="2"/>
  <c r="W42" i="2"/>
  <c r="W36" i="2" s="1"/>
  <c r="X42" i="2"/>
  <c r="P36" i="2" l="1"/>
  <c r="P22" i="2" s="1"/>
  <c r="J36" i="2"/>
  <c r="M36" i="2"/>
  <c r="M22" i="2" s="1"/>
  <c r="I36" i="2"/>
  <c r="S36" i="2"/>
  <c r="S22" i="2" s="1"/>
  <c r="O36" i="2"/>
  <c r="O22" i="2" s="1"/>
  <c r="K36" i="2"/>
  <c r="K22" i="2" s="1"/>
  <c r="G36" i="2"/>
  <c r="V36" i="2"/>
  <c r="V22" i="2" s="1"/>
  <c r="R36" i="2"/>
  <c r="R22" i="2" s="1"/>
  <c r="N36" i="2"/>
  <c r="N22" i="2" s="1"/>
  <c r="U36" i="2"/>
  <c r="U22" i="2" s="1"/>
  <c r="Q36" i="2"/>
  <c r="Q22" i="2" s="1"/>
  <c r="X36" i="2"/>
  <c r="X22" i="2" s="1"/>
  <c r="T22" i="2"/>
  <c r="W22" i="2"/>
  <c r="J22" i="2"/>
  <c r="L22" i="2"/>
  <c r="Y42" i="2"/>
  <c r="Y47" i="2"/>
  <c r="Y36" i="2" l="1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4" i="2"/>
  <c r="Y23" i="2" s="1"/>
  <c r="Y8" i="2"/>
  <c r="Y22" i="2" l="1"/>
  <c r="G22" i="2"/>
  <c r="H22" i="2"/>
  <c r="I22" i="2"/>
  <c r="K6" i="2" l="1"/>
  <c r="W7" i="2" l="1"/>
  <c r="T7" i="2"/>
  <c r="Q7" i="2"/>
  <c r="N7" i="2"/>
  <c r="O7" i="2"/>
  <c r="X7" i="2"/>
  <c r="V7" i="2"/>
  <c r="R7" i="2"/>
  <c r="U7" i="2"/>
  <c r="Y7" i="2" l="1"/>
  <c r="Y6" i="2" s="1"/>
  <c r="W6" i="2"/>
  <c r="T6" i="2"/>
  <c r="X6" i="2"/>
  <c r="U6" i="2"/>
  <c r="G7" i="2"/>
  <c r="H7" i="2"/>
  <c r="I7" i="2"/>
  <c r="J7" i="2"/>
  <c r="K7" i="2"/>
  <c r="L7" i="2"/>
  <c r="V6" i="2" l="1"/>
  <c r="S6" i="2"/>
  <c r="O6" i="2"/>
  <c r="N6" i="2"/>
  <c r="Q6" i="2"/>
  <c r="R6" i="2"/>
  <c r="G6" i="2"/>
  <c r="H6" i="2"/>
  <c r="I6" i="2"/>
  <c r="J6" i="2"/>
  <c r="P6" i="2" l="1"/>
  <c r="M6" i="2"/>
  <c r="L6" i="2"/>
  <c r="Z6" i="2" l="1"/>
</calcChain>
</file>

<file path=xl/sharedStrings.xml><?xml version="1.0" encoding="utf-8"?>
<sst xmlns="http://schemas.openxmlformats.org/spreadsheetml/2006/main" count="337" uniqueCount="209">
  <si>
    <t>Сентябрь</t>
  </si>
  <si>
    <t>Октябрь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</si>
  <si>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</si>
  <si>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</si>
  <si>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</si>
  <si>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</si>
  <si>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</si>
  <si>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</si>
  <si>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</si>
  <si>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</si>
  <si>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Ноябрь</t>
  </si>
  <si>
    <t>Август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</si>
  <si>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</si>
  <si>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</si>
  <si>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</si>
  <si>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</si>
  <si>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</si>
  <si>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</si>
  <si>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</si>
  <si>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</si>
  <si>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</si>
  <si>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</si>
  <si>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Итого</t>
  </si>
  <si>
    <t>Обозначения:</t>
  </si>
  <si>
    <t>Каникулы</t>
  </si>
  <si>
    <t>Теоретическое обучение</t>
  </si>
  <si>
    <t>Промежуточная аттестация</t>
  </si>
  <si>
    <t>Индекс</t>
  </si>
  <si>
    <t>1 курс</t>
  </si>
  <si>
    <t>Всего</t>
  </si>
  <si>
    <t>2 курс</t>
  </si>
  <si>
    <t>Наименование циклов, дисциплин, профессиональных модулей, МДК, практик</t>
  </si>
  <si>
    <t>самостоятельная работа</t>
  </si>
  <si>
    <t>Обучение по дисциплинаам и междисциплинарным курсам</t>
  </si>
  <si>
    <t>Учебная практика</t>
  </si>
  <si>
    <t>Производственная практика</t>
  </si>
  <si>
    <t>по профилю специальности</t>
  </si>
  <si>
    <t xml:space="preserve">преддипломная </t>
  </si>
  <si>
    <t xml:space="preserve">промежуточная аттестация </t>
  </si>
  <si>
    <t>Учебный план</t>
  </si>
  <si>
    <t xml:space="preserve">по специальности  среднего профессионального образования </t>
  </si>
  <si>
    <t>Практика учебная</t>
  </si>
  <si>
    <t xml:space="preserve">экзамен </t>
  </si>
  <si>
    <t>Формы промежуточной аттестации  (семестр)</t>
  </si>
  <si>
    <t xml:space="preserve">Квалификация -   </t>
  </si>
  <si>
    <t xml:space="preserve">Нормативный срок обучения - </t>
  </si>
  <si>
    <t>Приложение 1</t>
  </si>
  <si>
    <t>по программе    (базовой или углубленной)   подготовки</t>
  </si>
  <si>
    <t>ГИА.00</t>
  </si>
  <si>
    <t xml:space="preserve">Государственная итоговая аттестация </t>
  </si>
  <si>
    <t>Государственная итоговая аттестация</t>
  </si>
  <si>
    <t>на базе (основного общего или среднего общего образования)</t>
  </si>
  <si>
    <t xml:space="preserve">Форма обучения - </t>
  </si>
  <si>
    <t>ИП</t>
  </si>
  <si>
    <t>Индивидуальный проект</t>
  </si>
  <si>
    <t>Русский язык</t>
  </si>
  <si>
    <t>Литература</t>
  </si>
  <si>
    <t>Математика</t>
  </si>
  <si>
    <t>Иностранный язык</t>
  </si>
  <si>
    <t>История</t>
  </si>
  <si>
    <t>Информатика</t>
  </si>
  <si>
    <t>Обществознание</t>
  </si>
  <si>
    <t>География</t>
  </si>
  <si>
    <t>Биология</t>
  </si>
  <si>
    <t>Физика</t>
  </si>
  <si>
    <t>Химия</t>
  </si>
  <si>
    <t>Физическая культура</t>
  </si>
  <si>
    <t>дифзачет</t>
  </si>
  <si>
    <t>промежуточной аттестации</t>
  </si>
  <si>
    <t>ОП.01</t>
  </si>
  <si>
    <t>ОП.02</t>
  </si>
  <si>
    <t>ОП.03</t>
  </si>
  <si>
    <t>Иностранный язык в профессиональной деятельности</t>
  </si>
  <si>
    <t>Безопасность жизнедеятельности</t>
  </si>
  <si>
    <t>Общепрофессиональный учебный цикл</t>
  </si>
  <si>
    <t>ОП.00</t>
  </si>
  <si>
    <t>ОД.00</t>
  </si>
  <si>
    <t>П.00</t>
  </si>
  <si>
    <t>ПМ.01</t>
  </si>
  <si>
    <t>МДК.01.01</t>
  </si>
  <si>
    <t>УП.01</t>
  </si>
  <si>
    <t>ПП.01</t>
  </si>
  <si>
    <t>ПМ.02</t>
  </si>
  <si>
    <t>МДК.02.01</t>
  </si>
  <si>
    <t>УП.02</t>
  </si>
  <si>
    <t>ПП.02</t>
  </si>
  <si>
    <t>ПМ.03</t>
  </si>
  <si>
    <t>МДК.03.01</t>
  </si>
  <si>
    <t>ПП.03</t>
  </si>
  <si>
    <t>Объем ОП</t>
  </si>
  <si>
    <t>обязательная часть</t>
  </si>
  <si>
    <t>вариативная часть</t>
  </si>
  <si>
    <t>другие формы</t>
  </si>
  <si>
    <t>Общеобразовательный цикл</t>
  </si>
  <si>
    <t>ПРОФЕССИОНАЛЬНАЯ ПОДГОТОВКА</t>
  </si>
  <si>
    <t>Профессиональный цикл</t>
  </si>
  <si>
    <t>Распределение обязательной нагрузки по курсам и семестрам (час. в семестр)</t>
  </si>
  <si>
    <t>УП.03</t>
  </si>
  <si>
    <t>СР</t>
  </si>
  <si>
    <t>17 нед</t>
  </si>
  <si>
    <t>24нед</t>
  </si>
  <si>
    <t>ПА</t>
  </si>
  <si>
    <t>24 нед</t>
  </si>
  <si>
    <t>консультации</t>
  </si>
  <si>
    <t>3 курс</t>
  </si>
  <si>
    <t>Основы бережливого производства</t>
  </si>
  <si>
    <t>Охрана труда</t>
  </si>
  <si>
    <t>ОП.04</t>
  </si>
  <si>
    <t>ОП.05</t>
  </si>
  <si>
    <t>ОП.06</t>
  </si>
  <si>
    <t>ОП.07</t>
  </si>
  <si>
    <t>дисциплин и МДК</t>
  </si>
  <si>
    <t>учебной практики</t>
  </si>
  <si>
    <t>производственной практики</t>
  </si>
  <si>
    <t>экзаменов</t>
  </si>
  <si>
    <t>дифференцированных зачетов</t>
  </si>
  <si>
    <t>других видов ПА</t>
  </si>
  <si>
    <t xml:space="preserve">         ГИА                                      </t>
  </si>
  <si>
    <t>Итого:</t>
  </si>
  <si>
    <t>5.2.1. Календарный учебный график</t>
  </si>
  <si>
    <r>
      <rPr>
        <b/>
        <sz val="11"/>
        <rFont val="Times New Roman"/>
        <family val="1"/>
        <charset val="204"/>
      </rPr>
      <t>5.2.2. Сводные данные по бюджету времени (в неделях)</t>
    </r>
    <r>
      <rPr>
        <b/>
        <sz val="10"/>
        <rFont val="Times New Roman"/>
        <family val="1"/>
        <charset val="204"/>
      </rPr>
      <t xml:space="preserve">
</t>
    </r>
  </si>
  <si>
    <t>практической подготовки</t>
  </si>
  <si>
    <t>Основы финансовой грамотности</t>
  </si>
  <si>
    <t>ОБЗР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</si>
  <si>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</si>
  <si>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</si>
  <si>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</si>
  <si>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</si>
  <si>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</si>
  <si>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</si>
  <si>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</si>
  <si>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</si>
  <si>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</si>
  <si>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</si>
  <si>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</si>
  <si>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ООД.12</t>
  </si>
  <si>
    <t>ООД.13</t>
  </si>
  <si>
    <t>ПМ.04</t>
  </si>
  <si>
    <t>МДК.04.01</t>
  </si>
  <si>
    <t>УП.04</t>
  </si>
  <si>
    <t>ПП.04</t>
  </si>
  <si>
    <t>Основы микробиологии, физиологии питания, санитарии и гигиены</t>
  </si>
  <si>
    <t>Основы товароведения продовольственных товаров</t>
  </si>
  <si>
    <t>Техническое оснащение и организация рабочего места</t>
  </si>
  <si>
    <t>Экономические и правовые основы профессиональной деятельности</t>
  </si>
  <si>
    <t>Основы калькуляции и учета</t>
  </si>
  <si>
    <t>ОП.08</t>
  </si>
  <si>
    <t>ОП.09</t>
  </si>
  <si>
    <t>ОП.10</t>
  </si>
  <si>
    <t>Приготовление и подготовка к реализации полуфабрикатов для блюд, кулинарных изделий разнообразного ассортимента</t>
  </si>
  <si>
    <t>Организация приготовления, подготовки к реализации и хранения кулинарных полуфабрикатов</t>
  </si>
  <si>
    <t>Процессы приготовления, подготовки к реализации кулинарных полуфабрикатов</t>
  </si>
  <si>
    <t>МДК.01.02</t>
  </si>
  <si>
    <t>Приготовление, оформление и подготовка к презентации и реализации горячих блюд, кулинарных изделий, закусок разнообразного ассортимента</t>
  </si>
  <si>
    <t>МДК.02.02</t>
  </si>
  <si>
    <t>Организация приготовления, подготовки к реализации и презентации горячих блюд, кулинарных изделий, закусок</t>
  </si>
  <si>
    <t>Процессы приготовления, подготовки к реализации и презентации горячих блюд, кулинарных изделий, закусок</t>
  </si>
  <si>
    <t>Приготовление, оформление и подготовка к реализации холодных блюд, кулинарных изделий, закусок разнообразного ассортимента</t>
  </si>
  <si>
    <t>Организация приготовления, подготовки к реализации и презентации холодных блюд, кулинарных изделий, закусок</t>
  </si>
  <si>
    <t>Процессы приготовления, подготовки к реализации и презентации холодных блюд, кулинарных изделий, закусок</t>
  </si>
  <si>
    <t>МДК.03.02</t>
  </si>
  <si>
    <t>Приготовление, оформление и подготовка к реализации холодных и горячих сладких блюд, десертов, напитков разнообразного ассортимента</t>
  </si>
  <si>
    <t>Организация приготовления, подготовки к реализации горячих и холодных сладких блюд, десертов, напитков</t>
  </si>
  <si>
    <t>МДК.04.02</t>
  </si>
  <si>
    <t>Процессы приготовления, подготовки к реализации горячих и холодных сладких блюд, десертов, напитков</t>
  </si>
  <si>
    <t>Приготовление, оформление и подготовка к реализации хлебобулочных, мучных кондитерских изделий разнообразного ассортимента.</t>
  </si>
  <si>
    <t>ПМ.05</t>
  </si>
  <si>
    <t>МДК.05.01</t>
  </si>
  <si>
    <t>МДК.05.02</t>
  </si>
  <si>
    <t>УП.05</t>
  </si>
  <si>
    <t>ПП.05</t>
  </si>
  <si>
    <t>ОП.11</t>
  </si>
  <si>
    <t>ОП.12</t>
  </si>
  <si>
    <t>ОП.13</t>
  </si>
  <si>
    <t>Организация обслуживания в ресторане</t>
  </si>
  <si>
    <t>Спец рисование лепка</t>
  </si>
  <si>
    <t>ОП.14</t>
  </si>
  <si>
    <t>Информационные технологии в профессиональной деятельности</t>
  </si>
  <si>
    <t>ПА, ГИА</t>
  </si>
  <si>
    <t>СГ.00</t>
  </si>
  <si>
    <t>Социально-гуманитарный цикл</t>
  </si>
  <si>
    <t>СГ.01</t>
  </si>
  <si>
    <t>История России</t>
  </si>
  <si>
    <t>СГ.02</t>
  </si>
  <si>
    <t>СГ.03</t>
  </si>
  <si>
    <t>СГ.04</t>
  </si>
  <si>
    <t>СГ.05</t>
  </si>
  <si>
    <t>СГ.06</t>
  </si>
  <si>
    <t>Общепрофессиональный цикл</t>
  </si>
  <si>
    <t>ОП. 01</t>
  </si>
  <si>
    <t>Техническая графика</t>
  </si>
  <si>
    <t>ОП. 02</t>
  </si>
  <si>
    <t>Материаловедение</t>
  </si>
  <si>
    <t>ОП. 03</t>
  </si>
  <si>
    <t>Допуски, посадки и технические измерения</t>
  </si>
  <si>
    <t>Основы электротехники и электроники</t>
  </si>
  <si>
    <t>Технология выполнения слесарных и сборочных работ</t>
  </si>
  <si>
    <t>Монтаж приборов систем автоматизации</t>
  </si>
  <si>
    <t>Выполнение монтажа контрольно-измерительных приборов и электрических схем систем автоматики</t>
  </si>
  <si>
    <t>Монтаж схем электропроводки систем автоматизации</t>
  </si>
  <si>
    <t>Ведение наладки, юстировки и сдача в эксплуатацию контрольно-измерительных приборов и электрических схем систем автоматики</t>
  </si>
  <si>
    <t>Наладка приборов систем автоматики</t>
  </si>
  <si>
    <t>Пусконаладка систем автоматики</t>
  </si>
  <si>
    <t>Ведение технического обслуживания, эксплуатации и ремонта контрольно-измерительных приборов и электрических схем систем автоматики</t>
  </si>
  <si>
    <t>Техническое обслуживание и эксплуатация систем автоматики</t>
  </si>
  <si>
    <t>Диагностика и ремонт систем автоматики</t>
  </si>
  <si>
    <t>Вариативная часть образовательной программы</t>
  </si>
  <si>
    <t>МДК 04.01</t>
  </si>
  <si>
    <t>Технология сборки, ремонта, регулировки контрольно-измерительных приборов и систем автоматики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</si>
</sst>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4"/>
      <name val="Arial"/>
      <family val="2"/>
      <charset val="204"/>
    </font>
    <font>
      <sz val="8"/>
      <color rgb="FF000000"/>
      <name val="Tahoma"/>
      <family val="2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8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18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 wrapText="1"/>
    </xf>
    <xf numFmtId="0" fontId="2" fillId="0" borderId="2" xfId="0" applyNumberFormat="1" applyFont="1" applyFill="1" applyBorder="1" applyAlignment="1" applyProtection="1">
      <alignment horizontal="left" vertical="top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vertical="top"/>
    </xf>
    <xf numFmtId="0" fontId="8" fillId="0" borderId="14" xfId="0" applyNumberFormat="1" applyFont="1" applyFill="1" applyBorder="1" applyAlignment="1" applyProtection="1">
      <alignment vertical="top"/>
    </xf>
    <xf numFmtId="0" fontId="8" fillId="0" borderId="15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5" fillId="0" borderId="17" xfId="0" applyNumberFormat="1" applyFont="1" applyFill="1" applyBorder="1" applyAlignment="1" applyProtection="1">
      <alignment horizontal="center" vertical="top"/>
    </xf>
    <xf numFmtId="0" fontId="5" fillId="0" borderId="19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2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24" xfId="0" applyNumberFormat="1" applyFont="1" applyFill="1" applyBorder="1" applyAlignment="1" applyProtection="1">
      <alignment horizontal="center"/>
    </xf>
    <xf numFmtId="0" fontId="8" fillId="0" borderId="14" xfId="0" applyNumberFormat="1" applyFont="1" applyFill="1" applyBorder="1" applyAlignment="1" applyProtection="1">
      <alignment vertical="top" wrapText="1"/>
    </xf>
    <xf numFmtId="0" fontId="10" fillId="0" borderId="26" xfId="0" applyNumberFormat="1" applyFont="1" applyFill="1" applyBorder="1" applyAlignment="1" applyProtection="1">
      <alignment vertical="top" wrapText="1"/>
    </xf>
    <xf numFmtId="0" fontId="4" fillId="0" borderId="16" xfId="0" applyNumberFormat="1" applyFont="1" applyFill="1" applyBorder="1" applyAlignment="1" applyProtection="1">
      <alignment horizontal="center" vertical="center" textRotation="90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10" fillId="0" borderId="2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6" fillId="0" borderId="1" xfId="0" applyNumberFormat="1" applyFont="1" applyFill="1" applyBorder="1" applyAlignment="1" applyProtection="1">
      <alignment vertical="top" wrapText="1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top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top"/>
    </xf>
    <xf numFmtId="0" fontId="7" fillId="3" borderId="1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/>
    </xf>
    <xf numFmtId="0" fontId="8" fillId="3" borderId="0" xfId="0" applyNumberFormat="1" applyFont="1" applyFill="1" applyBorder="1" applyAlignment="1" applyProtection="1">
      <alignment horizontal="center" vertical="top"/>
    </xf>
    <xf numFmtId="0" fontId="8" fillId="2" borderId="1" xfId="0" applyNumberFormat="1" applyFont="1" applyFill="1" applyBorder="1" applyAlignment="1" applyProtection="1">
      <alignment horizontal="left" vertical="top"/>
    </xf>
    <xf numFmtId="0" fontId="7" fillId="2" borderId="1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center" vertical="top"/>
    </xf>
    <xf numFmtId="0" fontId="7" fillId="3" borderId="1" xfId="0" applyNumberFormat="1" applyFont="1" applyFill="1" applyBorder="1" applyAlignment="1" applyProtection="1">
      <alignment horizontal="left" vertical="top" wrapText="1"/>
    </xf>
    <xf numFmtId="0" fontId="4" fillId="3" borderId="21" xfId="0" applyNumberFormat="1" applyFont="1" applyFill="1" applyBorder="1" applyAlignment="1" applyProtection="1">
      <alignment vertical="center" textRotation="90"/>
    </xf>
    <xf numFmtId="0" fontId="4" fillId="3" borderId="21" xfId="0" applyNumberFormat="1" applyFont="1" applyFill="1" applyBorder="1" applyAlignment="1" applyProtection="1">
      <alignment vertical="center" wrapText="1"/>
    </xf>
    <xf numFmtId="0" fontId="4" fillId="3" borderId="16" xfId="0" applyNumberFormat="1" applyFont="1" applyFill="1" applyBorder="1" applyAlignment="1" applyProtection="1">
      <alignment vertical="center" textRotation="90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4" borderId="0" xfId="0" applyNumberFormat="1" applyFont="1" applyFill="1" applyBorder="1" applyAlignment="1" applyProtection="1">
      <alignment vertical="top"/>
    </xf>
    <xf numFmtId="0" fontId="1" fillId="3" borderId="1" xfId="0" applyNumberFormat="1" applyFont="1" applyFill="1" applyBorder="1" applyAlignment="1" applyProtection="1">
      <alignment horizontal="center" vertical="center" textRotation="90" wrapText="1"/>
    </xf>
    <xf numFmtId="0" fontId="8" fillId="5" borderId="0" xfId="0" applyNumberFormat="1" applyFont="1" applyFill="1" applyBorder="1" applyAlignment="1" applyProtection="1">
      <alignment horizontal="center" vertical="top"/>
    </xf>
    <xf numFmtId="0" fontId="8" fillId="3" borderId="0" xfId="0" applyNumberFormat="1" applyFont="1" applyFill="1" applyBorder="1" applyAlignment="1" applyProtection="1">
      <alignment vertical="top"/>
    </xf>
    <xf numFmtId="0" fontId="13" fillId="3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vertical="top"/>
    </xf>
    <xf numFmtId="0" fontId="8" fillId="6" borderId="0" xfId="0" applyNumberFormat="1" applyFont="1" applyFill="1" applyBorder="1" applyAlignment="1" applyProtection="1">
      <alignment horizontal="center" vertical="top"/>
    </xf>
    <xf numFmtId="0" fontId="8" fillId="6" borderId="1" xfId="0" applyNumberFormat="1" applyFont="1" applyFill="1" applyBorder="1" applyAlignment="1" applyProtection="1">
      <alignment horizontal="center" vertical="top"/>
    </xf>
    <xf numFmtId="0" fontId="8" fillId="7" borderId="0" xfId="0" applyNumberFormat="1" applyFont="1" applyFill="1" applyBorder="1" applyAlignment="1" applyProtection="1">
      <alignment horizontal="center" vertical="top"/>
    </xf>
    <xf numFmtId="0" fontId="8" fillId="7" borderId="1" xfId="0" applyNumberFormat="1" applyFont="1" applyFill="1" applyBorder="1" applyAlignment="1" applyProtection="1">
      <alignment horizontal="center" vertical="top"/>
    </xf>
    <xf numFmtId="0" fontId="8" fillId="7" borderId="1" xfId="0" applyNumberFormat="1" applyFont="1" applyFill="1" applyBorder="1" applyAlignment="1" applyProtection="1">
      <alignment vertical="top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0" fontId="10" fillId="6" borderId="18" xfId="0" applyNumberFormat="1" applyFont="1" applyFill="1" applyBorder="1" applyAlignment="1" applyProtection="1">
      <alignment horizontal="center" vertical="center" wrapText="1"/>
    </xf>
    <xf numFmtId="0" fontId="10" fillId="6" borderId="1" xfId="0" applyNumberFormat="1" applyFont="1" applyFill="1" applyBorder="1" applyAlignment="1" applyProtection="1">
      <alignment horizontal="center" vertical="center" wrapText="1"/>
    </xf>
    <xf numFmtId="0" fontId="7" fillId="3" borderId="24" xfId="0" applyNumberFormat="1" applyFont="1" applyFill="1" applyBorder="1" applyAlignment="1" applyProtection="1">
      <alignment horizontal="center" vertical="top"/>
    </xf>
    <xf numFmtId="0" fontId="8" fillId="6" borderId="24" xfId="0" applyNumberFormat="1" applyFont="1" applyFill="1" applyBorder="1" applyAlignment="1" applyProtection="1">
      <alignment horizontal="center" vertical="top"/>
    </xf>
    <xf numFmtId="0" fontId="2" fillId="8" borderId="21" xfId="0" applyNumberFormat="1" applyFont="1" applyFill="1" applyBorder="1" applyAlignment="1" applyProtection="1">
      <alignment horizontal="left" vertical="top"/>
    </xf>
    <xf numFmtId="0" fontId="5" fillId="8" borderId="1" xfId="0" applyNumberFormat="1" applyFont="1" applyFill="1" applyBorder="1" applyAlignment="1" applyProtection="1">
      <alignment horizontal="left" vertical="top"/>
    </xf>
    <xf numFmtId="0" fontId="2" fillId="8" borderId="22" xfId="0" applyNumberFormat="1" applyFont="1" applyFill="1" applyBorder="1" applyAlignment="1" applyProtection="1">
      <alignment horizontal="left" vertical="top"/>
    </xf>
    <xf numFmtId="0" fontId="10" fillId="9" borderId="1" xfId="0" applyNumberFormat="1" applyFont="1" applyFill="1" applyBorder="1" applyAlignment="1" applyProtection="1">
      <alignment horizontal="left" vertical="top"/>
    </xf>
    <xf numFmtId="0" fontId="10" fillId="2" borderId="1" xfId="0" applyNumberFormat="1" applyFont="1" applyFill="1" applyBorder="1" applyAlignment="1" applyProtection="1">
      <alignment horizontal="left" vertical="top"/>
    </xf>
    <xf numFmtId="0" fontId="6" fillId="0" borderId="39" xfId="0" applyNumberFormat="1" applyFont="1" applyFill="1" applyBorder="1" applyAlignment="1" applyProtection="1">
      <alignment vertical="top"/>
    </xf>
    <xf numFmtId="0" fontId="8" fillId="0" borderId="31" xfId="0" applyNumberFormat="1" applyFont="1" applyFill="1" applyBorder="1" applyAlignment="1" applyProtection="1">
      <alignment vertical="top"/>
    </xf>
    <xf numFmtId="0" fontId="8" fillId="0" borderId="31" xfId="0" applyNumberFormat="1" applyFont="1" applyFill="1" applyBorder="1" applyAlignment="1" applyProtection="1">
      <alignment vertical="top" wrapText="1"/>
    </xf>
    <xf numFmtId="0" fontId="10" fillId="0" borderId="4" xfId="0" applyNumberFormat="1" applyFont="1" applyFill="1" applyBorder="1" applyAlignment="1" applyProtection="1">
      <alignment horizontal="center"/>
    </xf>
    <xf numFmtId="0" fontId="10" fillId="0" borderId="5" xfId="0" applyNumberFormat="1" applyFont="1" applyFill="1" applyBorder="1" applyAlignment="1" applyProtection="1">
      <alignment horizontal="center"/>
    </xf>
    <xf numFmtId="0" fontId="8" fillId="4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10" fillId="6" borderId="24" xfId="0" applyNumberFormat="1" applyFont="1" applyFill="1" applyBorder="1" applyAlignment="1" applyProtection="1">
      <alignment horizontal="center" vertical="center" wrapText="1"/>
    </xf>
    <xf numFmtId="0" fontId="7" fillId="7" borderId="1" xfId="0" applyNumberFormat="1" applyFont="1" applyFill="1" applyBorder="1" applyAlignment="1" applyProtection="1">
      <alignment horizontal="center" vertical="top"/>
    </xf>
    <xf numFmtId="0" fontId="8" fillId="11" borderId="1" xfId="0" applyNumberFormat="1" applyFont="1" applyFill="1" applyBorder="1" applyAlignment="1" applyProtection="1">
      <alignment horizontal="center" vertical="top"/>
    </xf>
    <xf numFmtId="0" fontId="7" fillId="7" borderId="1" xfId="0" applyNumberFormat="1" applyFont="1" applyFill="1" applyBorder="1" applyAlignment="1" applyProtection="1">
      <alignment vertical="top"/>
    </xf>
    <xf numFmtId="0" fontId="8" fillId="4" borderId="1" xfId="0" applyNumberFormat="1" applyFont="1" applyFill="1" applyBorder="1" applyAlignment="1" applyProtection="1">
      <alignment horizontal="center" vertical="top" wrapText="1"/>
    </xf>
    <xf numFmtId="0" fontId="15" fillId="12" borderId="1" xfId="0" applyNumberFormat="1" applyFont="1" applyFill="1" applyBorder="1" applyAlignment="1" applyProtection="1">
      <alignment horizontal="center" vertical="center"/>
    </xf>
    <xf numFmtId="0" fontId="10" fillId="0" borderId="40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vertical="top"/>
    </xf>
    <xf numFmtId="0" fontId="7" fillId="6" borderId="1" xfId="0" applyNumberFormat="1" applyFont="1" applyFill="1" applyBorder="1" applyAlignment="1" applyProtection="1">
      <alignment vertical="top"/>
    </xf>
    <xf numFmtId="0" fontId="7" fillId="6" borderId="24" xfId="0" applyNumberFormat="1" applyFont="1" applyFill="1" applyBorder="1" applyAlignment="1" applyProtection="1">
      <alignment vertical="top"/>
    </xf>
    <xf numFmtId="0" fontId="8" fillId="6" borderId="1" xfId="0" applyNumberFormat="1" applyFont="1" applyFill="1" applyBorder="1" applyAlignment="1" applyProtection="1">
      <alignment vertical="top"/>
    </xf>
    <xf numFmtId="0" fontId="8" fillId="6" borderId="24" xfId="0" applyNumberFormat="1" applyFont="1" applyFill="1" applyBorder="1" applyAlignment="1" applyProtection="1">
      <alignment vertical="top"/>
    </xf>
    <xf numFmtId="0" fontId="7" fillId="6" borderId="1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0" fontId="5" fillId="2" borderId="1" xfId="0" applyNumberFormat="1" applyFont="1" applyFill="1" applyBorder="1" applyAlignment="1" applyProtection="1">
      <alignment horizontal="center" vertical="top"/>
    </xf>
    <xf numFmtId="0" fontId="5" fillId="0" borderId="37" xfId="0" applyNumberFormat="1" applyFont="1" applyFill="1" applyBorder="1" applyAlignment="1" applyProtection="1">
      <alignment horizontal="center" vertical="center"/>
    </xf>
    <xf numFmtId="0" fontId="2" fillId="8" borderId="1" xfId="0" applyNumberFormat="1" applyFont="1" applyFill="1" applyBorder="1" applyAlignment="1" applyProtection="1">
      <alignment horizontal="center" vertical="top"/>
    </xf>
    <xf numFmtId="0" fontId="2" fillId="9" borderId="1" xfId="0" applyNumberFormat="1" applyFont="1" applyFill="1" applyBorder="1" applyAlignment="1" applyProtection="1">
      <alignment horizontal="left" vertical="top"/>
    </xf>
    <xf numFmtId="0" fontId="10" fillId="10" borderId="1" xfId="0" applyNumberFormat="1" applyFont="1" applyFill="1" applyBorder="1" applyAlignment="1" applyProtection="1">
      <alignment horizontal="left" vertical="top"/>
    </xf>
    <xf numFmtId="0" fontId="2" fillId="8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2" fillId="13" borderId="1" xfId="0" applyNumberFormat="1" applyFont="1" applyFill="1" applyBorder="1" applyAlignment="1" applyProtection="1">
      <alignment horizontal="center" vertical="top"/>
    </xf>
    <xf numFmtId="0" fontId="2" fillId="13" borderId="1" xfId="0" applyNumberFormat="1" applyFont="1" applyFill="1" applyBorder="1" applyAlignment="1" applyProtection="1">
      <alignment horizontal="left" vertical="top"/>
    </xf>
    <xf numFmtId="0" fontId="10" fillId="13" borderId="1" xfId="0" applyNumberFormat="1" applyFont="1" applyFill="1" applyBorder="1" applyAlignment="1" applyProtection="1">
      <alignment horizontal="left" vertical="top"/>
    </xf>
    <xf numFmtId="0" fontId="8" fillId="3" borderId="11" xfId="0" applyNumberFormat="1" applyFont="1" applyFill="1" applyBorder="1" applyAlignment="1" applyProtection="1">
      <alignment horizontal="center"/>
    </xf>
    <xf numFmtId="0" fontId="8" fillId="3" borderId="8" xfId="0" applyNumberFormat="1" applyFont="1" applyFill="1" applyBorder="1" applyAlignment="1" applyProtection="1">
      <alignment horizontal="center"/>
    </xf>
    <xf numFmtId="0" fontId="8" fillId="3" borderId="14" xfId="0" applyNumberFormat="1" applyFont="1" applyFill="1" applyBorder="1" applyAlignment="1" applyProtection="1">
      <alignment horizontal="center"/>
    </xf>
    <xf numFmtId="0" fontId="5" fillId="13" borderId="1" xfId="0" applyNumberFormat="1" applyFont="1" applyFill="1" applyBorder="1" applyAlignment="1" applyProtection="1">
      <alignment horizontal="left" vertical="top"/>
    </xf>
    <xf numFmtId="0" fontId="8" fillId="0" borderId="1" xfId="0" applyNumberFormat="1" applyFont="1" applyFill="1" applyBorder="1" applyAlignment="1" applyProtection="1">
      <alignment vertical="top" wrapText="1"/>
    </xf>
    <xf numFmtId="0" fontId="16" fillId="3" borderId="43" xfId="0" applyNumberFormat="1" applyFont="1" applyFill="1" applyBorder="1" applyAlignment="1" applyProtection="1">
      <alignment vertical="center" wrapText="1"/>
    </xf>
    <xf numFmtId="0" fontId="7" fillId="3" borderId="24" xfId="0" applyNumberFormat="1" applyFont="1" applyFill="1" applyBorder="1" applyAlignment="1" applyProtection="1">
      <alignment horizontal="left" vertical="top"/>
    </xf>
    <xf numFmtId="0" fontId="13" fillId="3" borderId="18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center" vertical="center" wrapText="1"/>
    </xf>
    <xf numFmtId="0" fontId="16" fillId="3" borderId="43" xfId="0" applyNumberFormat="1" applyFont="1" applyFill="1" applyBorder="1" applyAlignment="1" applyProtection="1">
      <alignment vertical="top" wrapText="1"/>
    </xf>
    <xf numFmtId="0" fontId="8" fillId="14" borderId="1" xfId="0" applyNumberFormat="1" applyFont="1" applyFill="1" applyBorder="1" applyAlignment="1" applyProtection="1">
      <alignment horizontal="left" vertical="top"/>
    </xf>
    <xf numFmtId="0" fontId="8" fillId="14" borderId="1" xfId="0" applyNumberFormat="1" applyFont="1" applyFill="1" applyBorder="1" applyAlignment="1" applyProtection="1">
      <alignment vertical="top" wrapText="1"/>
    </xf>
    <xf numFmtId="0" fontId="8" fillId="14" borderId="0" xfId="0" applyNumberFormat="1" applyFont="1" applyFill="1" applyBorder="1" applyAlignment="1" applyProtection="1">
      <alignment vertical="top"/>
    </xf>
    <xf numFmtId="0" fontId="8" fillId="14" borderId="1" xfId="0" applyNumberFormat="1" applyFont="1" applyFill="1" applyBorder="1" applyAlignment="1" applyProtection="1">
      <alignment horizontal="left" vertical="top" wrapText="1"/>
    </xf>
    <xf numFmtId="0" fontId="8" fillId="14" borderId="6" xfId="0" applyNumberFormat="1" applyFont="1" applyFill="1" applyBorder="1" applyAlignment="1" applyProtection="1">
      <alignment horizontal="left" vertical="top"/>
    </xf>
    <xf numFmtId="0" fontId="8" fillId="14" borderId="6" xfId="0" applyNumberFormat="1" applyFont="1" applyFill="1" applyBorder="1" applyAlignment="1" applyProtection="1">
      <alignment horizontal="left" vertical="top" wrapText="1"/>
    </xf>
    <xf numFmtId="0" fontId="8" fillId="4" borderId="6" xfId="0" applyNumberFormat="1" applyFont="1" applyFill="1" applyBorder="1" applyAlignment="1" applyProtection="1">
      <alignment horizontal="center" vertical="top" wrapText="1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4" borderId="6" xfId="0" applyNumberFormat="1" applyFont="1" applyFill="1" applyBorder="1" applyAlignment="1" applyProtection="1">
      <alignment horizontal="center" vertical="top"/>
    </xf>
    <xf numFmtId="0" fontId="8" fillId="11" borderId="6" xfId="0" applyNumberFormat="1" applyFont="1" applyFill="1" applyBorder="1" applyAlignment="1" applyProtection="1">
      <alignment horizontal="center" vertical="top"/>
    </xf>
    <xf numFmtId="0" fontId="8" fillId="7" borderId="6" xfId="0" applyNumberFormat="1" applyFont="1" applyFill="1" applyBorder="1" applyAlignment="1" applyProtection="1">
      <alignment horizontal="center" vertical="top"/>
    </xf>
    <xf numFmtId="0" fontId="8" fillId="6" borderId="6" xfId="0" applyNumberFormat="1" applyFont="1" applyFill="1" applyBorder="1" applyAlignment="1" applyProtection="1">
      <alignment horizontal="center" vertical="top"/>
    </xf>
    <xf numFmtId="0" fontId="8" fillId="14" borderId="21" xfId="0" applyNumberFormat="1" applyFont="1" applyFill="1" applyBorder="1" applyAlignment="1" applyProtection="1">
      <alignment horizontal="left" vertical="top"/>
    </xf>
    <xf numFmtId="0" fontId="8" fillId="14" borderId="21" xfId="0" applyNumberFormat="1" applyFont="1" applyFill="1" applyBorder="1" applyAlignment="1" applyProtection="1">
      <alignment vertical="top" wrapText="1"/>
    </xf>
    <xf numFmtId="0" fontId="8" fillId="4" borderId="21" xfId="0" applyNumberFormat="1" applyFont="1" applyFill="1" applyBorder="1" applyAlignment="1" applyProtection="1">
      <alignment horizontal="center" vertical="top" wrapText="1"/>
    </xf>
    <xf numFmtId="0" fontId="8" fillId="3" borderId="21" xfId="0" applyNumberFormat="1" applyFont="1" applyFill="1" applyBorder="1" applyAlignment="1" applyProtection="1">
      <alignment horizontal="center" vertical="top"/>
    </xf>
    <xf numFmtId="0" fontId="8" fillId="4" borderId="21" xfId="0" applyNumberFormat="1" applyFont="1" applyFill="1" applyBorder="1" applyAlignment="1" applyProtection="1">
      <alignment horizontal="center" vertical="top"/>
    </xf>
    <xf numFmtId="0" fontId="8" fillId="11" borderId="21" xfId="0" applyNumberFormat="1" applyFont="1" applyFill="1" applyBorder="1" applyAlignment="1" applyProtection="1">
      <alignment horizontal="center" vertical="top"/>
    </xf>
    <xf numFmtId="0" fontId="8" fillId="7" borderId="21" xfId="0" applyNumberFormat="1" applyFont="1" applyFill="1" applyBorder="1" applyAlignment="1" applyProtection="1">
      <alignment horizontal="center" vertical="top"/>
    </xf>
    <xf numFmtId="0" fontId="8" fillId="6" borderId="21" xfId="0" applyNumberFormat="1" applyFont="1" applyFill="1" applyBorder="1" applyAlignment="1" applyProtection="1">
      <alignment horizontal="center" vertical="top"/>
    </xf>
    <xf numFmtId="0" fontId="16" fillId="3" borderId="1" xfId="0" applyNumberFormat="1" applyFont="1" applyFill="1" applyBorder="1" applyAlignment="1" applyProtection="1">
      <alignment vertical="top" wrapText="1"/>
    </xf>
    <xf numFmtId="0" fontId="8" fillId="15" borderId="1" xfId="0" applyNumberFormat="1" applyFont="1" applyFill="1" applyBorder="1" applyAlignment="1" applyProtection="1">
      <alignment horizontal="left" vertical="top"/>
    </xf>
    <xf numFmtId="0" fontId="8" fillId="15" borderId="1" xfId="0" applyNumberFormat="1" applyFont="1" applyFill="1" applyBorder="1" applyAlignment="1" applyProtection="1">
      <alignment horizontal="left" vertical="top" wrapText="1"/>
    </xf>
    <xf numFmtId="0" fontId="8" fillId="15" borderId="6" xfId="0" applyNumberFormat="1" applyFont="1" applyFill="1" applyBorder="1" applyAlignment="1" applyProtection="1">
      <alignment horizontal="left" vertical="top" wrapText="1"/>
    </xf>
    <xf numFmtId="0" fontId="8" fillId="0" borderId="24" xfId="0" applyNumberFormat="1" applyFont="1" applyFill="1" applyBorder="1" applyAlignment="1" applyProtection="1">
      <alignment horizontal="left" vertical="top" wrapText="1"/>
    </xf>
    <xf numFmtId="0" fontId="16" fillId="3" borderId="44" xfId="0" applyNumberFormat="1" applyFont="1" applyFill="1" applyBorder="1" applyAlignment="1" applyProtection="1">
      <alignment vertical="center" wrapText="1"/>
    </xf>
    <xf numFmtId="0" fontId="8" fillId="0" borderId="24" xfId="0" applyNumberFormat="1" applyFont="1" applyFill="1" applyBorder="1" applyAlignment="1" applyProtection="1">
      <alignment vertical="top" wrapText="1"/>
    </xf>
    <xf numFmtId="0" fontId="2" fillId="9" borderId="1" xfId="0" applyNumberFormat="1" applyFont="1" applyFill="1" applyBorder="1" applyAlignment="1" applyProtection="1">
      <alignment horizontal="center" vertical="top"/>
    </xf>
    <xf numFmtId="0" fontId="5" fillId="9" borderId="1" xfId="0" applyNumberFormat="1" applyFont="1" applyFill="1" applyBorder="1" applyAlignment="1" applyProtection="1">
      <alignment horizontal="center" vertical="top"/>
    </xf>
    <xf numFmtId="49" fontId="2" fillId="9" borderId="1" xfId="0" applyNumberFormat="1" applyFont="1" applyFill="1" applyBorder="1" applyAlignment="1" applyProtection="1">
      <alignment horizontal="left" vertical="top"/>
    </xf>
    <xf numFmtId="0" fontId="2" fillId="4" borderId="1" xfId="0" applyNumberFormat="1" applyFont="1" applyFill="1" applyBorder="1" applyAlignment="1" applyProtection="1">
      <alignment horizontal="left" vertical="top"/>
    </xf>
    <xf numFmtId="0" fontId="8" fillId="0" borderId="18" xfId="0" applyNumberFormat="1" applyFont="1" applyFill="1" applyBorder="1" applyAlignment="1" applyProtection="1">
      <alignment horizontal="center" vertical="top"/>
    </xf>
    <xf numFmtId="0" fontId="8" fillId="0" borderId="24" xfId="0" applyNumberFormat="1" applyFont="1" applyFill="1" applyBorder="1" applyAlignment="1" applyProtection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</xf>
    <xf numFmtId="0" fontId="8" fillId="0" borderId="24" xfId="0" applyNumberFormat="1" applyFont="1" applyFill="1" applyBorder="1" applyAlignment="1" applyProtection="1">
      <alignment horizontal="left" vertical="top"/>
    </xf>
    <xf numFmtId="0" fontId="19" fillId="0" borderId="1" xfId="0" applyNumberFormat="1" applyFont="1" applyFill="1" applyBorder="1" applyAlignment="1" applyProtection="1">
      <alignment horizontal="justify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NumberFormat="1" applyFont="1" applyFill="1" applyBorder="1" applyAlignment="1" applyProtection="1">
      <alignment vertical="top" wrapText="1"/>
    </xf>
    <xf numFmtId="0" fontId="20" fillId="0" borderId="0" xfId="0" applyNumberFormat="1" applyFont="1" applyFill="1" applyBorder="1" applyAlignment="1" applyProtection="1">
      <alignment vertical="top" wrapText="1"/>
    </xf>
    <xf numFmtId="0" fontId="8" fillId="14" borderId="0" xfId="0" applyNumberFormat="1" applyFont="1" applyFill="1" applyBorder="1" applyAlignment="1" applyProtection="1">
      <alignment vertical="top" wrapText="1"/>
    </xf>
    <xf numFmtId="0" fontId="8" fillId="0" borderId="15" xfId="0" applyNumberFormat="1" applyFont="1" applyFill="1" applyBorder="1" applyAlignment="1" applyProtection="1">
      <alignment horizontal="left" vertical="top" wrapText="1"/>
    </xf>
    <xf numFmtId="0" fontId="7" fillId="3" borderId="18" xfId="0" applyNumberFormat="1" applyFont="1" applyFill="1" applyBorder="1" applyAlignment="1" applyProtection="1">
      <alignment horizontal="center" vertical="top" wrapText="1"/>
    </xf>
    <xf numFmtId="0" fontId="8" fillId="0" borderId="18" xfId="0" applyNumberFormat="1" applyFont="1" applyFill="1" applyBorder="1" applyAlignment="1" applyProtection="1">
      <alignment vertical="top" wrapText="1"/>
    </xf>
    <xf numFmtId="0" fontId="8" fillId="14" borderId="24" xfId="0" applyNumberFormat="1" applyFont="1" applyFill="1" applyBorder="1" applyAlignment="1" applyProtection="1">
      <alignment horizontal="left" vertical="top"/>
    </xf>
    <xf numFmtId="0" fontId="8" fillId="0" borderId="6" xfId="0" applyNumberFormat="1" applyFont="1" applyFill="1" applyBorder="1" applyAlignment="1" applyProtection="1">
      <alignment horizontal="left" vertical="top" wrapText="1"/>
    </xf>
    <xf numFmtId="0" fontId="7" fillId="2" borderId="21" xfId="0" applyNumberFormat="1" applyFont="1" applyFill="1" applyBorder="1" applyAlignment="1" applyProtection="1">
      <alignment horizontal="left" vertical="top"/>
    </xf>
    <xf numFmtId="0" fontId="7" fillId="2" borderId="8" xfId="0" applyNumberFormat="1" applyFont="1" applyFill="1" applyBorder="1" applyAlignment="1" applyProtection="1">
      <alignment horizontal="center" vertical="center" wrapText="1"/>
    </xf>
    <xf numFmtId="0" fontId="7" fillId="2" borderId="21" xfId="0" applyNumberFormat="1" applyFont="1" applyFill="1" applyBorder="1" applyAlignment="1" applyProtection="1">
      <alignment horizontal="center" vertical="top"/>
    </xf>
    <xf numFmtId="0" fontId="22" fillId="3" borderId="1" xfId="0" applyNumberFormat="1" applyFont="1" applyFill="1" applyBorder="1" applyAlignment="1" applyProtection="1">
      <alignment horizontal="justify" vertical="center" wrapText="1"/>
    </xf>
    <xf numFmtId="0" fontId="21" fillId="3" borderId="1" xfId="0" applyNumberFormat="1" applyFont="1" applyFill="1" applyBorder="1" applyAlignment="1" applyProtection="1">
      <alignment vertical="top" wrapText="1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center" vertical="top" wrapText="1"/>
    </xf>
    <xf numFmtId="0" fontId="4" fillId="3" borderId="1" xfId="0" applyNumberFormat="1" applyFont="1" applyFill="1" applyBorder="1" applyAlignment="1" applyProtection="1">
      <alignment vertical="top"/>
    </xf>
    <xf numFmtId="0" fontId="8" fillId="0" borderId="6" xfId="0" applyNumberFormat="1" applyFont="1" applyFill="1" applyBorder="1" applyAlignment="1" applyProtection="1">
      <alignment horizontal="left" vertical="top"/>
    </xf>
    <xf numFmtId="0" fontId="8" fillId="0" borderId="6" xfId="0" applyNumberFormat="1" applyFont="1" applyFill="1" applyBorder="1" applyAlignment="1" applyProtection="1">
      <alignment horizontal="center" vertical="top" wrapText="1"/>
    </xf>
    <xf numFmtId="0" fontId="8" fillId="0" borderId="6" xfId="0" applyNumberFormat="1" applyFont="1" applyFill="1" applyBorder="1" applyAlignment="1" applyProtection="1">
      <alignment horizontal="center" vertical="top"/>
    </xf>
    <xf numFmtId="0" fontId="7" fillId="2" borderId="0" xfId="0" applyNumberFormat="1" applyFont="1" applyFill="1" applyBorder="1" applyAlignment="1" applyProtection="1">
      <alignment vertical="top"/>
    </xf>
    <xf numFmtId="0" fontId="8" fillId="3" borderId="15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 wrapText="1"/>
    </xf>
    <xf numFmtId="0" fontId="8" fillId="3" borderId="18" xfId="0" applyNumberFormat="1" applyFont="1" applyFill="1" applyBorder="1" applyAlignment="1" applyProtection="1">
      <alignment horizontal="center" vertical="top" wrapText="1"/>
    </xf>
    <xf numFmtId="0" fontId="8" fillId="3" borderId="24" xfId="0" applyNumberFormat="1" applyFont="1" applyFill="1" applyBorder="1" applyAlignment="1" applyProtection="1">
      <alignment horizontal="center" vertical="top"/>
    </xf>
    <xf numFmtId="0" fontId="10" fillId="0" borderId="23" xfId="0" applyNumberFormat="1" applyFont="1" applyFill="1" applyBorder="1" applyAlignment="1" applyProtection="1">
      <alignment horizontal="center" vertical="center" textRotation="90"/>
    </xf>
    <xf numFmtId="0" fontId="10" fillId="0" borderId="24" xfId="0" applyNumberFormat="1" applyFont="1" applyFill="1" applyBorder="1" applyAlignment="1" applyProtection="1">
      <alignment horizontal="center" vertical="center" textRotation="90"/>
    </xf>
    <xf numFmtId="0" fontId="10" fillId="0" borderId="25" xfId="0" applyNumberFormat="1" applyFont="1" applyFill="1" applyBorder="1" applyAlignment="1" applyProtection="1">
      <alignment horizontal="center" vertical="center" textRotation="90"/>
    </xf>
    <xf numFmtId="0" fontId="18" fillId="0" borderId="29" xfId="0" applyNumberFormat="1" applyFont="1" applyFill="1" applyBorder="1" applyAlignment="1" applyProtection="1">
      <alignment horizontal="left" vertical="center"/>
    </xf>
    <xf numFmtId="0" fontId="2" fillId="0" borderId="17" xfId="0" applyNumberFormat="1" applyFont="1" applyFill="1" applyBorder="1" applyAlignment="1" applyProtection="1">
      <alignment horizontal="center" vertical="center" textRotation="90"/>
    </xf>
    <xf numFmtId="0" fontId="2" fillId="0" borderId="19" xfId="0" applyNumberFormat="1" applyFont="1" applyFill="1" applyBorder="1" applyAlignment="1" applyProtection="1">
      <alignment horizontal="center" vertical="center" textRotation="90"/>
    </xf>
    <xf numFmtId="0" fontId="2" fillId="0" borderId="20" xfId="0" applyNumberFormat="1" applyFont="1" applyFill="1" applyBorder="1" applyAlignment="1" applyProtection="1">
      <alignment horizontal="center" vertical="center" textRotation="90"/>
    </xf>
    <xf numFmtId="0" fontId="2" fillId="0" borderId="30" xfId="0" applyNumberFormat="1" applyFont="1" applyFill="1" applyBorder="1" applyAlignment="1" applyProtection="1">
      <alignment horizontal="center" vertical="center"/>
    </xf>
    <xf numFmtId="0" fontId="2" fillId="0" borderId="31" xfId="0" applyNumberFormat="1" applyFont="1" applyFill="1" applyBorder="1" applyAlignment="1" applyProtection="1">
      <alignment horizontal="center" vertical="center"/>
    </xf>
    <xf numFmtId="0" fontId="2" fillId="0" borderId="36" xfId="0" applyNumberFormat="1" applyFont="1" applyFill="1" applyBorder="1" applyAlignment="1" applyProtection="1">
      <alignment horizontal="center" vertical="center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27" xfId="0" applyNumberFormat="1" applyFont="1" applyFill="1" applyBorder="1" applyAlignment="1" applyProtection="1">
      <alignment horizontal="center" vertical="center"/>
    </xf>
    <xf numFmtId="0" fontId="2" fillId="0" borderId="34" xfId="0" applyNumberFormat="1" applyFont="1" applyFill="1" applyBorder="1" applyAlignment="1" applyProtection="1">
      <alignment horizontal="center" vertical="center" textRotation="90"/>
    </xf>
    <xf numFmtId="0" fontId="2" fillId="0" borderId="8" xfId="0" applyNumberFormat="1" applyFont="1" applyFill="1" applyBorder="1" applyAlignment="1" applyProtection="1">
      <alignment horizontal="center" vertical="center" textRotation="90"/>
    </xf>
    <xf numFmtId="0" fontId="2" fillId="0" borderId="11" xfId="0" applyNumberFormat="1" applyFont="1" applyFill="1" applyBorder="1" applyAlignment="1" applyProtection="1">
      <alignment horizontal="center" vertical="center" textRotation="90"/>
    </xf>
    <xf numFmtId="0" fontId="10" fillId="0" borderId="30" xfId="0" applyNumberFormat="1" applyFont="1" applyFill="1" applyBorder="1" applyAlignment="1" applyProtection="1">
      <alignment horizontal="center" vertical="center" wrapText="1" shrinkToFit="1"/>
    </xf>
    <xf numFmtId="0" fontId="10" fillId="0" borderId="31" xfId="0" applyNumberFormat="1" applyFont="1" applyFill="1" applyBorder="1" applyAlignment="1" applyProtection="1">
      <alignment horizontal="center" vertical="center" wrapText="1" shrinkToFit="1"/>
    </xf>
    <xf numFmtId="0" fontId="10" fillId="0" borderId="16" xfId="0" applyNumberFormat="1" applyFont="1" applyFill="1" applyBorder="1" applyAlignment="1" applyProtection="1">
      <alignment horizontal="center" vertical="center" wrapText="1" shrinkToFit="1"/>
    </xf>
    <xf numFmtId="0" fontId="10" fillId="0" borderId="13" xfId="0" applyNumberFormat="1" applyFont="1" applyFill="1" applyBorder="1" applyAlignment="1" applyProtection="1">
      <alignment horizontal="center" vertical="center" wrapText="1" shrinkToFit="1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4" fillId="0" borderId="0" xfId="0" applyNumberFormat="1" applyFont="1" applyFill="1" applyBorder="1" applyAlignment="1" applyProtection="1">
      <alignment vertical="top"/>
    </xf>
    <xf numFmtId="0" fontId="10" fillId="0" borderId="4" xfId="0" applyNumberFormat="1" applyFont="1" applyFill="1" applyBorder="1" applyAlignment="1" applyProtection="1">
      <alignment horizontal="center" vertical="center" textRotation="90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41" xfId="0" applyNumberFormat="1" applyFont="1" applyFill="1" applyBorder="1" applyAlignment="1" applyProtection="1">
      <alignment horizontal="center" vertical="center" textRotation="90"/>
    </xf>
    <xf numFmtId="0" fontId="4" fillId="0" borderId="29" xfId="0" applyNumberFormat="1" applyFont="1" applyFill="1" applyBorder="1" applyAlignment="1" applyProtection="1">
      <alignment horizontal="center" vertical="center" wrapText="1"/>
    </xf>
    <xf numFmtId="0" fontId="11" fillId="0" borderId="29" xfId="0" applyNumberFormat="1" applyFont="1" applyFill="1" applyBorder="1" applyAlignment="1" applyProtection="1">
      <alignment horizontal="center" vertical="center" wrapText="1"/>
    </xf>
    <xf numFmtId="0" fontId="2" fillId="0" borderId="32" xfId="0" applyNumberFormat="1" applyFont="1" applyFill="1" applyBorder="1" applyAlignment="1" applyProtection="1">
      <alignment horizontal="center" vertical="center"/>
    </xf>
    <xf numFmtId="0" fontId="2" fillId="0" borderId="28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0" fillId="0" borderId="34" xfId="0" applyNumberFormat="1" applyFont="1" applyFill="1" applyBorder="1" applyAlignment="1" applyProtection="1">
      <alignment horizontal="center" vertical="center" textRotation="90"/>
    </xf>
    <xf numFmtId="0" fontId="10" fillId="0" borderId="8" xfId="0" applyNumberFormat="1" applyFont="1" applyFill="1" applyBorder="1" applyAlignment="1" applyProtection="1">
      <alignment horizontal="center" vertical="center" textRotation="90"/>
    </xf>
    <xf numFmtId="0" fontId="10" fillId="0" borderId="11" xfId="0" applyNumberFormat="1" applyFont="1" applyFill="1" applyBorder="1" applyAlignment="1" applyProtection="1">
      <alignment horizontal="center" vertical="center" textRotation="90"/>
    </xf>
    <xf numFmtId="0" fontId="10" fillId="0" borderId="21" xfId="0" applyNumberFormat="1" applyFont="1" applyFill="1" applyBorder="1" applyAlignment="1" applyProtection="1">
      <alignment horizontal="center" vertical="center" textRotation="90" wrapText="1"/>
    </xf>
    <xf numFmtId="0" fontId="10" fillId="0" borderId="1" xfId="0" applyNumberFormat="1" applyFont="1" applyFill="1" applyBorder="1" applyAlignment="1" applyProtection="1">
      <alignment horizontal="center" vertical="center" textRotation="90" wrapText="1"/>
    </xf>
    <xf numFmtId="0" fontId="10" fillId="0" borderId="3" xfId="0" applyNumberFormat="1" applyFont="1" applyFill="1" applyBorder="1" applyAlignment="1" applyProtection="1">
      <alignment horizontal="center" vertical="center" textRotation="90" wrapText="1"/>
    </xf>
    <xf numFmtId="0" fontId="10" fillId="0" borderId="9" xfId="0" applyNumberFormat="1" applyFont="1" applyFill="1" applyBorder="1" applyAlignment="1" applyProtection="1">
      <alignment horizontal="center" vertical="center" textRotation="90" wrapText="1"/>
    </xf>
    <xf numFmtId="0" fontId="10" fillId="0" borderId="35" xfId="0" applyNumberFormat="1" applyFont="1" applyFill="1" applyBorder="1" applyAlignment="1" applyProtection="1">
      <alignment horizontal="center" vertical="center" textRotation="90" wrapText="1"/>
    </xf>
    <xf numFmtId="0" fontId="8" fillId="0" borderId="0" xfId="0" applyNumberFormat="1" applyFont="1" applyFill="1" applyBorder="1" applyAlignment="1" applyProtection="1">
      <alignment horizontal="center" vertical="top" wrapText="1"/>
    </xf>
    <xf numFmtId="0" fontId="2" fillId="0" borderId="17" xfId="0" applyNumberFormat="1" applyFont="1" applyFill="1" applyBorder="1" applyAlignment="1" applyProtection="1">
      <alignment horizontal="center" vertical="distributed" textRotation="90"/>
    </xf>
    <xf numFmtId="0" fontId="2" fillId="0" borderId="2" xfId="0" applyNumberFormat="1" applyFont="1" applyFill="1" applyBorder="1" applyAlignment="1" applyProtection="1">
      <alignment horizontal="center" vertical="distributed" textRotation="90"/>
    </xf>
    <xf numFmtId="0" fontId="2" fillId="0" borderId="19" xfId="0" applyNumberFormat="1" applyFont="1" applyFill="1" applyBorder="1" applyAlignment="1" applyProtection="1">
      <alignment horizontal="center" vertical="distributed" textRotation="90"/>
    </xf>
    <xf numFmtId="0" fontId="2" fillId="0" borderId="1" xfId="0" applyNumberFormat="1" applyFont="1" applyFill="1" applyBorder="1" applyAlignment="1" applyProtection="1">
      <alignment horizontal="center" vertical="distributed" textRotation="90"/>
    </xf>
    <xf numFmtId="0" fontId="2" fillId="0" borderId="20" xfId="0" applyNumberFormat="1" applyFont="1" applyFill="1" applyBorder="1" applyAlignment="1" applyProtection="1">
      <alignment horizontal="center" vertical="distributed" textRotation="90"/>
    </xf>
    <xf numFmtId="0" fontId="2" fillId="0" borderId="3" xfId="0" applyNumberFormat="1" applyFont="1" applyFill="1" applyBorder="1" applyAlignment="1" applyProtection="1">
      <alignment horizontal="center" vertical="distributed" textRotation="90"/>
    </xf>
    <xf numFmtId="0" fontId="5" fillId="0" borderId="1" xfId="0" applyNumberFormat="1" applyFont="1" applyFill="1" applyBorder="1" applyAlignment="1" applyProtection="1">
      <alignment horizontal="center" vertical="top"/>
    </xf>
    <xf numFmtId="0" fontId="5" fillId="0" borderId="24" xfId="0" applyNumberFormat="1" applyFont="1" applyFill="1" applyBorder="1" applyAlignment="1" applyProtection="1">
      <alignment horizontal="center" vertical="top"/>
    </xf>
    <xf numFmtId="0" fontId="5" fillId="0" borderId="18" xfId="0" applyNumberFormat="1" applyFont="1" applyFill="1" applyBorder="1" applyAlignment="1" applyProtection="1">
      <alignment horizontal="center" vertical="top"/>
    </xf>
    <xf numFmtId="0" fontId="5" fillId="0" borderId="17" xfId="0" applyNumberFormat="1" applyFont="1" applyFill="1" applyBorder="1" applyAlignment="1" applyProtection="1">
      <alignment horizontal="center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5" fillId="0" borderId="19" xfId="0" applyNumberFormat="1" applyFont="1" applyFill="1" applyBorder="1" applyAlignment="1" applyProtection="1">
      <alignment horizontal="center" vertical="top"/>
    </xf>
    <xf numFmtId="0" fontId="8" fillId="8" borderId="0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center" vertical="center" textRotation="90"/>
    </xf>
    <xf numFmtId="0" fontId="10" fillId="0" borderId="1" xfId="0" applyNumberFormat="1" applyFont="1" applyFill="1" applyBorder="1" applyAlignment="1" applyProtection="1">
      <alignment horizontal="center" vertical="center" textRotation="90"/>
    </xf>
    <xf numFmtId="0" fontId="10" fillId="0" borderId="3" xfId="0" applyNumberFormat="1" applyFont="1" applyFill="1" applyBorder="1" applyAlignment="1" applyProtection="1">
      <alignment horizontal="center" vertical="center" textRotation="90"/>
    </xf>
    <xf numFmtId="0" fontId="5" fillId="0" borderId="42" xfId="0" applyNumberFormat="1" applyFont="1" applyFill="1" applyBorder="1" applyAlignment="1" applyProtection="1">
      <alignment horizontal="center" vertical="center"/>
    </xf>
    <xf numFmtId="0" fontId="1" fillId="0" borderId="35" xfId="0" applyNumberFormat="1" applyFont="1" applyFill="1" applyBorder="1" applyAlignment="1" applyProtection="1">
      <alignment vertical="top"/>
    </xf>
    <xf numFmtId="0" fontId="10" fillId="0" borderId="30" xfId="0" applyNumberFormat="1" applyFont="1" applyFill="1" applyBorder="1" applyAlignment="1" applyProtection="1">
      <alignment horizontal="center" vertical="center" textRotation="90" wrapText="1"/>
    </xf>
    <xf numFmtId="0" fontId="10" fillId="0" borderId="14" xfId="0" applyNumberFormat="1" applyFont="1" applyFill="1" applyBorder="1" applyAlignment="1" applyProtection="1">
      <alignment horizontal="center" vertical="center" textRotation="90" wrapText="1"/>
    </xf>
    <xf numFmtId="0" fontId="3" fillId="0" borderId="14" xfId="0" applyNumberFormat="1" applyFont="1" applyFill="1" applyBorder="1" applyAlignment="1" applyProtection="1">
      <alignment horizontal="center" vertical="center" textRotation="90"/>
    </xf>
    <xf numFmtId="0" fontId="3" fillId="0" borderId="33" xfId="0" applyNumberFormat="1" applyFont="1" applyFill="1" applyBorder="1" applyAlignment="1" applyProtection="1">
      <alignment horizontal="center" vertical="center" textRotation="90"/>
    </xf>
    <xf numFmtId="0" fontId="8" fillId="9" borderId="0" xfId="0" applyNumberFormat="1" applyFont="1" applyFill="1" applyBorder="1" applyAlignment="1" applyProtection="1">
      <alignment horizontal="center" vertical="top" wrapText="1"/>
    </xf>
    <xf numFmtId="0" fontId="8" fillId="2" borderId="0" xfId="0" applyNumberFormat="1" applyFont="1" applyFill="1" applyBorder="1" applyAlignment="1" applyProtection="1">
      <alignment horizontal="center" vertical="top" wrapText="1"/>
    </xf>
    <xf numFmtId="0" fontId="8" fillId="13" borderId="0" xfId="0" applyNumberFormat="1" applyFont="1" applyFill="1" applyBorder="1" applyAlignment="1" applyProtection="1">
      <alignment horizontal="center" vertical="top" wrapText="1"/>
    </xf>
    <xf numFmtId="0" fontId="8" fillId="10" borderId="0" xfId="0" applyNumberFormat="1" applyFont="1" applyFill="1" applyBorder="1" applyAlignment="1" applyProtection="1">
      <alignment horizontal="center" vertical="top" wrapText="1"/>
    </xf>
    <xf numFmtId="0" fontId="4" fillId="0" borderId="6" xfId="0" applyNumberFormat="1" applyFont="1" applyFill="1" applyBorder="1" applyAlignment="1" applyProtection="1">
      <alignment horizontal="center" vertical="center" textRotation="90" wrapText="1"/>
    </xf>
    <xf numFmtId="0" fontId="4" fillId="0" borderId="8" xfId="0" applyNumberFormat="1" applyFont="1" applyFill="1" applyBorder="1" applyAlignment="1" applyProtection="1">
      <alignment horizontal="center" vertical="center" textRotation="90" wrapText="1"/>
    </xf>
    <xf numFmtId="0" fontId="4" fillId="0" borderId="21" xfId="0" applyNumberFormat="1" applyFont="1" applyFill="1" applyBorder="1" applyAlignment="1" applyProtection="1">
      <alignment horizontal="center" vertical="center" textRotation="90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21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1" fillId="0" borderId="26" xfId="0" applyNumberFormat="1" applyFont="1" applyFill="1" applyBorder="1" applyAlignment="1" applyProtection="1">
      <alignment horizontal="center" vertical="center" wrapText="1"/>
    </xf>
    <xf numFmtId="0" fontId="1" fillId="0" borderId="37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27" xfId="0" applyNumberFormat="1" applyFont="1" applyFill="1" applyBorder="1" applyAlignment="1" applyProtection="1">
      <alignment horizontal="center" vertical="center" wrapText="1"/>
    </xf>
    <xf numFmtId="0" fontId="4" fillId="3" borderId="15" xfId="0" applyNumberFormat="1" applyFont="1" applyFill="1" applyBorder="1" applyAlignment="1" applyProtection="1">
      <alignment horizontal="center" vertical="center" wrapText="1"/>
    </xf>
    <xf numFmtId="0" fontId="4" fillId="3" borderId="37" xfId="0" applyNumberFormat="1" applyFont="1" applyFill="1" applyBorder="1" applyAlignment="1" applyProtection="1">
      <alignment horizontal="center" vertical="center" wrapText="1"/>
    </xf>
    <xf numFmtId="0" fontId="4" fillId="3" borderId="16" xfId="0" applyNumberFormat="1" applyFont="1" applyFill="1" applyBorder="1" applyAlignment="1" applyProtection="1">
      <alignment horizontal="center" vertical="center" wrapText="1"/>
    </xf>
    <xf numFmtId="0" fontId="4" fillId="3" borderId="27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textRotation="90" wrapText="1"/>
    </xf>
    <xf numFmtId="0" fontId="11" fillId="3" borderId="21" xfId="0" applyNumberFormat="1" applyFont="1" applyFill="1" applyBorder="1" applyAlignment="1" applyProtection="1">
      <alignment horizontal="center" textRotation="90" wrapText="1"/>
    </xf>
    <xf numFmtId="0" fontId="10" fillId="3" borderId="24" xfId="0" applyNumberFormat="1" applyFont="1" applyFill="1" applyBorder="1" applyAlignment="1" applyProtection="1">
      <alignment horizontal="center" vertical="center" wrapText="1"/>
    </xf>
    <xf numFmtId="0" fontId="10" fillId="3" borderId="38" xfId="0" applyNumberFormat="1" applyFont="1" applyFill="1" applyBorder="1" applyAlignment="1" applyProtection="1">
      <alignment horizontal="center" vertical="center" wrapText="1"/>
    </xf>
    <xf numFmtId="0" fontId="10" fillId="3" borderId="18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textRotation="90" wrapText="1"/>
    </xf>
    <xf numFmtId="0" fontId="4" fillId="0" borderId="1" xfId="0" applyNumberFormat="1" applyFont="1" applyFill="1" applyBorder="1" applyAlignment="1" applyProtection="1">
      <alignment horizontal="center" textRotation="90" wrapText="1"/>
    </xf>
    <xf numFmtId="0" fontId="4" fillId="4" borderId="1" xfId="0" applyNumberFormat="1" applyFont="1" applyFill="1" applyBorder="1" applyAlignment="1" applyProtection="1">
      <alignment horizontal="center" textRotation="90" wrapText="1"/>
    </xf>
    <xf numFmtId="0" fontId="4" fillId="0" borderId="26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8" fillId="7" borderId="15" xfId="0" applyNumberFormat="1" applyFont="1" applyFill="1" applyBorder="1" applyAlignment="1" applyProtection="1">
      <alignment horizontal="center" vertical="top"/>
    </xf>
    <xf numFmtId="0" fontId="8" fillId="7" borderId="37" xfId="0" applyNumberFormat="1" applyFont="1" applyFill="1" applyBorder="1" applyAlignment="1" applyProtection="1">
      <alignment horizontal="center" vertical="top"/>
    </xf>
    <xf numFmtId="0" fontId="8" fillId="7" borderId="14" xfId="0" applyNumberFormat="1" applyFont="1" applyFill="1" applyBorder="1" applyAlignment="1" applyProtection="1">
      <alignment horizontal="center" vertical="top"/>
    </xf>
    <xf numFmtId="0" fontId="8" fillId="7" borderId="9" xfId="0" applyNumberFormat="1" applyFont="1" applyFill="1" applyBorder="1" applyAlignment="1" applyProtection="1">
      <alignment horizontal="center" vertical="top"/>
    </xf>
    <xf numFmtId="0" fontId="8" fillId="7" borderId="16" xfId="0" applyNumberFormat="1" applyFont="1" applyFill="1" applyBorder="1" applyAlignment="1" applyProtection="1">
      <alignment horizontal="center" vertical="top"/>
    </xf>
    <xf numFmtId="0" fontId="8" fillId="7" borderId="27" xfId="0" applyNumberFormat="1" applyFont="1" applyFill="1" applyBorder="1" applyAlignment="1" applyProtection="1">
      <alignment horizontal="center" vertical="top"/>
    </xf>
    <xf numFmtId="0" fontId="10" fillId="3" borderId="24" xfId="0" applyNumberFormat="1" applyFont="1" applyFill="1" applyBorder="1" applyAlignment="1" applyProtection="1">
      <alignment horizontal="center" vertical="top"/>
    </xf>
    <xf numFmtId="0" fontId="10" fillId="3" borderId="38" xfId="0" applyNumberFormat="1" applyFont="1" applyFill="1" applyBorder="1" applyAlignment="1" applyProtection="1">
      <alignment horizontal="center" vertical="top"/>
    </xf>
    <xf numFmtId="0" fontId="10" fillId="3" borderId="18" xfId="0" applyNumberFormat="1" applyFont="1" applyFill="1" applyBorder="1" applyAlignment="1" applyProtection="1">
      <alignment horizontal="center" vertical="top"/>
    </xf>
    <xf numFmtId="0" fontId="8" fillId="0" borderId="24" xfId="0" applyNumberFormat="1" applyFont="1" applyFill="1" applyBorder="1" applyAlignment="1" applyProtection="1">
      <alignment horizontal="center" vertical="top"/>
    </xf>
    <xf numFmtId="0" fontId="8" fillId="0" borderId="38" xfId="0" applyNumberFormat="1" applyFont="1" applyFill="1" applyBorder="1" applyAlignment="1" applyProtection="1">
      <alignment horizontal="center" vertical="top"/>
    </xf>
    <xf numFmtId="0" fontId="8" fillId="0" borderId="18" xfId="0" applyNumberFormat="1" applyFont="1" applyFill="1" applyBorder="1" applyAlignment="1" applyProtection="1">
      <alignment horizontal="center" vertical="top"/>
    </xf>
    <xf numFmtId="0" fontId="8" fillId="6" borderId="15" xfId="0" applyNumberFormat="1" applyFont="1" applyFill="1" applyBorder="1" applyAlignment="1" applyProtection="1">
      <alignment horizontal="center" vertical="center"/>
    </xf>
    <xf numFmtId="0" fontId="8" fillId="6" borderId="37" xfId="0" applyNumberFormat="1" applyFont="1" applyFill="1" applyBorder="1" applyAlignment="1" applyProtection="1">
      <alignment horizontal="center" vertical="center"/>
    </xf>
    <xf numFmtId="0" fontId="8" fillId="6" borderId="14" xfId="0" applyNumberFormat="1" applyFont="1" applyFill="1" applyBorder="1" applyAlignment="1" applyProtection="1">
      <alignment horizontal="center" vertical="center"/>
    </xf>
    <xf numFmtId="0" fontId="8" fillId="6" borderId="9" xfId="0" applyNumberFormat="1" applyFont="1" applyFill="1" applyBorder="1" applyAlignment="1" applyProtection="1">
      <alignment horizontal="center" vertical="center"/>
    </xf>
    <xf numFmtId="0" fontId="8" fillId="6" borderId="16" xfId="0" applyNumberFormat="1" applyFont="1" applyFill="1" applyBorder="1" applyAlignment="1" applyProtection="1">
      <alignment horizontal="center" vertical="center"/>
    </xf>
    <xf numFmtId="0" fontId="8" fillId="6" borderId="27" xfId="0" applyNumberFormat="1" applyFont="1" applyFill="1" applyBorder="1" applyAlignment="1" applyProtection="1">
      <alignment horizontal="center" vertical="center"/>
    </xf>
    <xf numFmtId="0" fontId="8" fillId="7" borderId="15" xfId="0" applyNumberFormat="1" applyFont="1" applyFill="1" applyBorder="1" applyAlignment="1" applyProtection="1">
      <alignment horizontal="center" vertical="center"/>
    </xf>
    <xf numFmtId="0" fontId="8" fillId="7" borderId="37" xfId="0" applyNumberFormat="1" applyFont="1" applyFill="1" applyBorder="1" applyAlignment="1" applyProtection="1">
      <alignment horizontal="center" vertical="center"/>
    </xf>
    <xf numFmtId="0" fontId="8" fillId="7" borderId="14" xfId="0" applyNumberFormat="1" applyFont="1" applyFill="1" applyBorder="1" applyAlignment="1" applyProtection="1">
      <alignment horizontal="center" vertical="center"/>
    </xf>
    <xf numFmtId="0" fontId="8" fillId="7" borderId="9" xfId="0" applyNumberFormat="1" applyFont="1" applyFill="1" applyBorder="1" applyAlignment="1" applyProtection="1">
      <alignment horizontal="center" vertical="center"/>
    </xf>
    <xf numFmtId="0" fontId="8" fillId="7" borderId="16" xfId="0" applyNumberFormat="1" applyFont="1" applyFill="1" applyBorder="1" applyAlignment="1" applyProtection="1">
      <alignment horizontal="center" vertical="center"/>
    </xf>
    <xf numFmtId="0" fontId="8" fillId="7" borderId="27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 textRotation="90"/>
    </xf>
    <xf numFmtId="0" fontId="7" fillId="0" borderId="8" xfId="0" applyNumberFormat="1" applyFont="1" applyFill="1" applyBorder="1" applyAlignment="1" applyProtection="1">
      <alignment horizontal="center" vertical="center" textRotation="90"/>
    </xf>
    <xf numFmtId="0" fontId="7" fillId="0" borderId="21" xfId="0" applyNumberFormat="1" applyFont="1" applyFill="1" applyBorder="1" applyAlignment="1" applyProtection="1">
      <alignment horizontal="center" vertical="center" textRotation="90"/>
    </xf>
    <xf numFmtId="0" fontId="8" fillId="0" borderId="24" xfId="0" applyNumberFormat="1" applyFont="1" applyFill="1" applyBorder="1" applyAlignment="1" applyProtection="1">
      <alignment horizontal="center" vertical="top" wrapText="1"/>
    </xf>
    <xf numFmtId="0" fontId="8" fillId="0" borderId="38" xfId="0" applyNumberFormat="1" applyFont="1" applyFill="1" applyBorder="1" applyAlignment="1" applyProtection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39"/>
  <sheetViews>
    <sheetView topLeftCell="A11" zoomScale="103" zoomScaleNormal="83" workbookViewId="0">
      <selection activeCell="N33" sqref="N33"/>
    </sheetView>
  </sheetViews>
  <sheetFormatPr defaultColWidth="9.140625" defaultRowHeight="12.75" x14ac:dyDescent="0.2"/>
  <cols>
    <col min="1" max="1" width="9.140625" style="3"/>
    <col min="2" max="55" width="2" style="3" customWidth="1"/>
    <col min="56" max="56" width="3" style="3" customWidth="1"/>
    <col min="57" max="57" width="4.85546875" style="3" customWidth="1"/>
    <col min="58" max="58" width="3" style="3" customWidth="1"/>
    <col min="59" max="59" width="3.42578125" style="3" customWidth="1"/>
    <col min="60" max="60" width="4.28515625" style="3" customWidth="1"/>
    <col min="61" max="61" width="3.42578125" style="3" customWidth="1"/>
    <col min="62" max="62" width="3.28515625" style="3" customWidth="1"/>
    <col min="63" max="63" width="4.140625" style="3" customWidth="1"/>
    <col min="64" max="64" width="3.5703125" style="3" customWidth="1"/>
    <col min="65" max="68" width="2" style="3" customWidth="1"/>
    <col min="69" max="16384" width="9.140625" style="3"/>
  </cols>
  <sheetData>
    <row r="1" spans="2:64" ht="21" customHeight="1" x14ac:dyDescent="0.2">
      <c r="C1" s="4"/>
      <c r="O1" s="6"/>
      <c r="P1" s="6"/>
      <c r="Q1" s="6"/>
      <c r="R1" s="6"/>
      <c r="S1" s="6"/>
      <c r="T1" s="6"/>
      <c r="U1" s="6"/>
      <c r="V1" s="6"/>
      <c r="W1" s="221" t="s">
        <v>39</v>
      </c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1"/>
      <c r="BC1" s="6"/>
      <c r="BD1" s="6"/>
      <c r="BE1" s="208" t="s">
        <v>46</v>
      </c>
      <c r="BF1" s="209"/>
      <c r="BG1" s="209"/>
      <c r="BH1" s="209"/>
      <c r="BI1" s="209"/>
      <c r="BJ1" s="209"/>
      <c r="BK1" s="209"/>
      <c r="BL1" s="209"/>
    </row>
    <row r="2" spans="2:64" ht="12.75" customHeight="1" x14ac:dyDescent="0.2">
      <c r="C2" s="4"/>
      <c r="O2" s="6"/>
      <c r="P2" s="6"/>
      <c r="Q2" s="6"/>
      <c r="R2" s="6"/>
      <c r="S2" s="6"/>
      <c r="T2" s="6"/>
      <c r="U2" s="6"/>
      <c r="V2" s="6"/>
      <c r="W2" s="217" t="s">
        <v>40</v>
      </c>
      <c r="X2" s="217"/>
      <c r="Y2" s="217"/>
      <c r="Z2" s="217"/>
      <c r="AA2" s="217"/>
      <c r="AB2" s="217"/>
      <c r="AC2" s="217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C2" s="6"/>
      <c r="BD2" s="6"/>
      <c r="BE2" s="209"/>
      <c r="BF2" s="209"/>
      <c r="BG2" s="209"/>
      <c r="BH2" s="209"/>
      <c r="BI2" s="209"/>
      <c r="BJ2" s="209"/>
      <c r="BK2" s="209"/>
      <c r="BL2" s="209"/>
    </row>
    <row r="3" spans="2:64" ht="12.75" customHeight="1" x14ac:dyDescent="0.2">
      <c r="C3" s="4"/>
      <c r="O3" s="6"/>
      <c r="P3" s="6"/>
      <c r="Q3" s="6"/>
      <c r="R3" s="6"/>
      <c r="S3" s="6"/>
      <c r="T3" s="6"/>
      <c r="U3" s="6"/>
      <c r="V3" s="219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6"/>
      <c r="BD3" s="6"/>
      <c r="BE3" s="209"/>
      <c r="BF3" s="209"/>
      <c r="BG3" s="209"/>
      <c r="BH3" s="209"/>
      <c r="BI3" s="209"/>
      <c r="BJ3" s="209"/>
      <c r="BK3" s="209"/>
      <c r="BL3" s="209"/>
    </row>
    <row r="4" spans="2:64" ht="12.75" customHeight="1" x14ac:dyDescent="0.2">
      <c r="C4" s="4"/>
      <c r="O4" s="7"/>
      <c r="P4" s="7"/>
      <c r="Q4" s="7"/>
      <c r="R4" s="7"/>
      <c r="S4" s="7"/>
      <c r="T4" s="7"/>
      <c r="U4" s="7"/>
      <c r="V4" s="7"/>
      <c r="W4" s="217" t="s">
        <v>47</v>
      </c>
      <c r="X4" s="217"/>
      <c r="Y4" s="217"/>
      <c r="Z4" s="217"/>
      <c r="AA4" s="217"/>
      <c r="AB4" s="217"/>
      <c r="AC4" s="217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  <c r="AV4" s="218"/>
      <c r="AW4" s="218"/>
      <c r="AX4" s="218"/>
      <c r="AY4" s="218"/>
      <c r="AZ4" s="218"/>
      <c r="BA4" s="218"/>
      <c r="BB4" s="7"/>
      <c r="BE4" s="209"/>
      <c r="BF4" s="209"/>
      <c r="BG4" s="209"/>
      <c r="BH4" s="209"/>
      <c r="BI4" s="209"/>
      <c r="BJ4" s="209"/>
      <c r="BK4" s="209"/>
      <c r="BL4" s="209"/>
    </row>
    <row r="5" spans="2:64" ht="12.75" customHeight="1" x14ac:dyDescent="0.2">
      <c r="C5" s="4"/>
      <c r="W5" s="217" t="s">
        <v>44</v>
      </c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8"/>
      <c r="AK5" s="218"/>
      <c r="AL5" s="218"/>
      <c r="AM5" s="218"/>
      <c r="AN5" s="218"/>
      <c r="AO5" s="218"/>
      <c r="AP5" s="218"/>
      <c r="AQ5" s="218"/>
      <c r="AR5" s="218"/>
      <c r="AS5" s="218"/>
      <c r="AT5" s="218"/>
      <c r="AU5" s="218"/>
      <c r="AV5" s="218"/>
      <c r="AW5" s="218"/>
      <c r="AX5" s="218"/>
      <c r="AY5" s="218"/>
      <c r="AZ5" s="218"/>
      <c r="BA5" s="218"/>
      <c r="BE5" s="209"/>
      <c r="BF5" s="209"/>
      <c r="BG5" s="209"/>
      <c r="BH5" s="209"/>
      <c r="BI5" s="209"/>
      <c r="BJ5" s="209"/>
      <c r="BK5" s="209"/>
      <c r="BL5" s="209"/>
    </row>
    <row r="6" spans="2:64" ht="12.75" customHeight="1" x14ac:dyDescent="0.2">
      <c r="C6" s="4"/>
      <c r="W6" s="217" t="s">
        <v>52</v>
      </c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0"/>
    </row>
    <row r="7" spans="2:64" ht="12.75" customHeight="1" x14ac:dyDescent="0.2">
      <c r="C7" s="4"/>
      <c r="W7" s="217" t="s">
        <v>45</v>
      </c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</row>
    <row r="8" spans="2:64" ht="18" customHeight="1" x14ac:dyDescent="0.2">
      <c r="C8" s="4"/>
      <c r="W8" s="217" t="s">
        <v>51</v>
      </c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8"/>
      <c r="AO8" s="218"/>
      <c r="AP8" s="218"/>
      <c r="AQ8" s="218"/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1"/>
    </row>
    <row r="9" spans="2:64" ht="64.900000000000006" customHeight="1" thickBot="1" x14ac:dyDescent="0.25">
      <c r="B9" s="191" t="s">
        <v>119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213" t="s">
        <v>120</v>
      </c>
      <c r="BE9" s="213"/>
      <c r="BF9" s="213"/>
      <c r="BG9" s="213"/>
      <c r="BH9" s="213"/>
      <c r="BI9" s="213"/>
      <c r="BJ9" s="213"/>
      <c r="BK9" s="213"/>
      <c r="BL9" s="214"/>
    </row>
    <row r="10" spans="2:64" ht="12.75" customHeight="1" x14ac:dyDescent="0.2">
      <c r="B10" s="232" t="s">
        <v>12</v>
      </c>
      <c r="C10" s="233"/>
      <c r="D10" s="195" t="s">
        <v>0</v>
      </c>
      <c r="E10" s="196"/>
      <c r="F10" s="196"/>
      <c r="G10" s="197"/>
      <c r="H10" s="201" t="s">
        <v>13</v>
      </c>
      <c r="I10" s="195" t="s">
        <v>1</v>
      </c>
      <c r="J10" s="196"/>
      <c r="K10" s="197"/>
      <c r="L10" s="201" t="s">
        <v>14</v>
      </c>
      <c r="M10" s="195" t="s">
        <v>10</v>
      </c>
      <c r="N10" s="196"/>
      <c r="O10" s="196"/>
      <c r="P10" s="197"/>
      <c r="Q10" s="195" t="s">
        <v>2</v>
      </c>
      <c r="R10" s="196"/>
      <c r="S10" s="196"/>
      <c r="T10" s="197"/>
      <c r="U10" s="201" t="s">
        <v>15</v>
      </c>
      <c r="V10" s="195" t="s">
        <v>3</v>
      </c>
      <c r="W10" s="196"/>
      <c r="X10" s="197"/>
      <c r="Y10" s="201" t="s">
        <v>16</v>
      </c>
      <c r="Z10" s="195" t="s">
        <v>4</v>
      </c>
      <c r="AA10" s="196"/>
      <c r="AB10" s="197"/>
      <c r="AC10" s="201" t="s">
        <v>17</v>
      </c>
      <c r="AD10" s="195" t="s">
        <v>5</v>
      </c>
      <c r="AE10" s="196"/>
      <c r="AF10" s="196"/>
      <c r="AG10" s="197"/>
      <c r="AH10" s="201" t="s">
        <v>18</v>
      </c>
      <c r="AI10" s="195" t="s">
        <v>6</v>
      </c>
      <c r="AJ10" s="196"/>
      <c r="AK10" s="197"/>
      <c r="AL10" s="201" t="s">
        <v>19</v>
      </c>
      <c r="AM10" s="195" t="s">
        <v>7</v>
      </c>
      <c r="AN10" s="196"/>
      <c r="AO10" s="196"/>
      <c r="AP10" s="197"/>
      <c r="AQ10" s="195" t="s">
        <v>8</v>
      </c>
      <c r="AR10" s="196"/>
      <c r="AS10" s="196"/>
      <c r="AT10" s="197"/>
      <c r="AU10" s="201" t="s">
        <v>20</v>
      </c>
      <c r="AV10" s="195" t="s">
        <v>9</v>
      </c>
      <c r="AW10" s="196"/>
      <c r="AX10" s="197"/>
      <c r="AY10" s="201" t="s">
        <v>21</v>
      </c>
      <c r="AZ10" s="195" t="s">
        <v>11</v>
      </c>
      <c r="BA10" s="196"/>
      <c r="BB10" s="196"/>
      <c r="BC10" s="215"/>
      <c r="BD10" s="192" t="s">
        <v>12</v>
      </c>
      <c r="BE10" s="250" t="s">
        <v>33</v>
      </c>
      <c r="BF10" s="223" t="s">
        <v>34</v>
      </c>
      <c r="BG10" s="204" t="s">
        <v>35</v>
      </c>
      <c r="BH10" s="205"/>
      <c r="BI10" s="245" t="s">
        <v>38</v>
      </c>
      <c r="BJ10" s="245" t="s">
        <v>49</v>
      </c>
      <c r="BK10" s="188" t="s">
        <v>24</v>
      </c>
      <c r="BL10" s="210" t="s">
        <v>29</v>
      </c>
    </row>
    <row r="11" spans="2:64" ht="33.75" customHeight="1" x14ac:dyDescent="0.2">
      <c r="B11" s="234"/>
      <c r="C11" s="235"/>
      <c r="D11" s="198"/>
      <c r="E11" s="199"/>
      <c r="F11" s="199"/>
      <c r="G11" s="200"/>
      <c r="H11" s="202"/>
      <c r="I11" s="198"/>
      <c r="J11" s="199"/>
      <c r="K11" s="200"/>
      <c r="L11" s="202"/>
      <c r="M11" s="198"/>
      <c r="N11" s="199"/>
      <c r="O11" s="199"/>
      <c r="P11" s="200"/>
      <c r="Q11" s="198"/>
      <c r="R11" s="199"/>
      <c r="S11" s="199"/>
      <c r="T11" s="200"/>
      <c r="U11" s="202"/>
      <c r="V11" s="198"/>
      <c r="W11" s="199"/>
      <c r="X11" s="200"/>
      <c r="Y11" s="202"/>
      <c r="Z11" s="198"/>
      <c r="AA11" s="199"/>
      <c r="AB11" s="200"/>
      <c r="AC11" s="202"/>
      <c r="AD11" s="198"/>
      <c r="AE11" s="199"/>
      <c r="AF11" s="199"/>
      <c r="AG11" s="200"/>
      <c r="AH11" s="202"/>
      <c r="AI11" s="198"/>
      <c r="AJ11" s="199"/>
      <c r="AK11" s="200"/>
      <c r="AL11" s="202"/>
      <c r="AM11" s="198"/>
      <c r="AN11" s="199"/>
      <c r="AO11" s="199"/>
      <c r="AP11" s="200"/>
      <c r="AQ11" s="198"/>
      <c r="AR11" s="199"/>
      <c r="AS11" s="199"/>
      <c r="AT11" s="200"/>
      <c r="AU11" s="202"/>
      <c r="AV11" s="198"/>
      <c r="AW11" s="199"/>
      <c r="AX11" s="200"/>
      <c r="AY11" s="202"/>
      <c r="AZ11" s="198"/>
      <c r="BA11" s="199"/>
      <c r="BB11" s="199"/>
      <c r="BC11" s="216"/>
      <c r="BD11" s="193"/>
      <c r="BE11" s="251"/>
      <c r="BF11" s="224"/>
      <c r="BG11" s="206"/>
      <c r="BH11" s="207"/>
      <c r="BI11" s="246"/>
      <c r="BJ11" s="246"/>
      <c r="BK11" s="189"/>
      <c r="BL11" s="211"/>
    </row>
    <row r="12" spans="2:64" ht="12.75" customHeight="1" x14ac:dyDescent="0.2">
      <c r="B12" s="234"/>
      <c r="C12" s="235"/>
      <c r="D12" s="11"/>
      <c r="E12" s="11"/>
      <c r="F12" s="11"/>
      <c r="G12" s="12"/>
      <c r="H12" s="202"/>
      <c r="I12" s="11"/>
      <c r="J12" s="11"/>
      <c r="K12" s="12"/>
      <c r="L12" s="202"/>
      <c r="M12" s="11"/>
      <c r="N12" s="11"/>
      <c r="O12" s="11"/>
      <c r="P12" s="11"/>
      <c r="Q12" s="11"/>
      <c r="R12" s="11"/>
      <c r="S12" s="11"/>
      <c r="T12" s="12"/>
      <c r="U12" s="202"/>
      <c r="V12" s="11"/>
      <c r="W12" s="11"/>
      <c r="X12" s="12"/>
      <c r="Y12" s="202"/>
      <c r="Z12" s="11"/>
      <c r="AA12" s="11"/>
      <c r="AB12" s="12"/>
      <c r="AC12" s="202"/>
      <c r="AD12" s="11"/>
      <c r="AE12" s="11"/>
      <c r="AF12" s="11"/>
      <c r="AG12" s="12"/>
      <c r="AH12" s="202"/>
      <c r="AI12" s="11"/>
      <c r="AJ12" s="11"/>
      <c r="AK12" s="12"/>
      <c r="AL12" s="202"/>
      <c r="AM12" s="11"/>
      <c r="AN12" s="11"/>
      <c r="AO12" s="11"/>
      <c r="AP12" s="11"/>
      <c r="AQ12" s="11"/>
      <c r="AR12" s="11"/>
      <c r="AS12" s="11"/>
      <c r="AT12" s="12"/>
      <c r="AU12" s="202"/>
      <c r="AV12" s="11"/>
      <c r="AW12" s="11"/>
      <c r="AX12" s="12"/>
      <c r="AY12" s="202"/>
      <c r="AZ12" s="11"/>
      <c r="BA12" s="11"/>
      <c r="BB12" s="11"/>
      <c r="BC12" s="13"/>
      <c r="BD12" s="193"/>
      <c r="BE12" s="252"/>
      <c r="BF12" s="224"/>
      <c r="BG12" s="226" t="s">
        <v>36</v>
      </c>
      <c r="BH12" s="229" t="s">
        <v>37</v>
      </c>
      <c r="BI12" s="246"/>
      <c r="BJ12" s="246"/>
      <c r="BK12" s="189"/>
      <c r="BL12" s="211"/>
    </row>
    <row r="13" spans="2:64" ht="12.75" customHeight="1" x14ac:dyDescent="0.2">
      <c r="B13" s="234"/>
      <c r="C13" s="235"/>
      <c r="D13" s="14"/>
      <c r="E13" s="14"/>
      <c r="F13" s="14"/>
      <c r="G13" s="15"/>
      <c r="H13" s="202"/>
      <c r="I13" s="14"/>
      <c r="J13" s="14"/>
      <c r="K13" s="15"/>
      <c r="L13" s="202"/>
      <c r="M13" s="14"/>
      <c r="N13" s="14"/>
      <c r="O13" s="14"/>
      <c r="P13" s="14"/>
      <c r="Q13" s="14"/>
      <c r="R13" s="14"/>
      <c r="S13" s="14"/>
      <c r="T13" s="15"/>
      <c r="U13" s="202"/>
      <c r="V13" s="14"/>
      <c r="W13" s="14"/>
      <c r="X13" s="15"/>
      <c r="Y13" s="202"/>
      <c r="Z13" s="14"/>
      <c r="AA13" s="14"/>
      <c r="AB13" s="15"/>
      <c r="AC13" s="202"/>
      <c r="AD13" s="14"/>
      <c r="AE13" s="14"/>
      <c r="AF13" s="14"/>
      <c r="AG13" s="15"/>
      <c r="AH13" s="202"/>
      <c r="AI13" s="14"/>
      <c r="AJ13" s="14"/>
      <c r="AK13" s="15"/>
      <c r="AL13" s="202"/>
      <c r="AM13" s="14"/>
      <c r="AN13" s="14"/>
      <c r="AO13" s="14"/>
      <c r="AP13" s="14"/>
      <c r="AQ13" s="14"/>
      <c r="AR13" s="14"/>
      <c r="AS13" s="14"/>
      <c r="AT13" s="15"/>
      <c r="AU13" s="202"/>
      <c r="AV13" s="14"/>
      <c r="AW13" s="14"/>
      <c r="AX13" s="15"/>
      <c r="AY13" s="202"/>
      <c r="AZ13" s="14"/>
      <c r="BA13" s="14"/>
      <c r="BB13" s="14"/>
      <c r="BC13" s="13"/>
      <c r="BD13" s="193"/>
      <c r="BE13" s="252"/>
      <c r="BF13" s="224"/>
      <c r="BG13" s="227"/>
      <c r="BH13" s="229"/>
      <c r="BI13" s="246"/>
      <c r="BJ13" s="246"/>
      <c r="BK13" s="189"/>
      <c r="BL13" s="211"/>
    </row>
    <row r="14" spans="2:64" ht="12.75" customHeight="1" x14ac:dyDescent="0.2">
      <c r="B14" s="234"/>
      <c r="C14" s="235"/>
      <c r="D14" s="14">
        <v>1</v>
      </c>
      <c r="E14" s="14">
        <v>8</v>
      </c>
      <c r="F14" s="14">
        <v>15</v>
      </c>
      <c r="G14" s="14">
        <v>22</v>
      </c>
      <c r="H14" s="202"/>
      <c r="I14" s="14">
        <v>6</v>
      </c>
      <c r="J14" s="14">
        <v>13</v>
      </c>
      <c r="K14" s="14">
        <v>20</v>
      </c>
      <c r="L14" s="202"/>
      <c r="M14" s="14">
        <v>3</v>
      </c>
      <c r="N14" s="15">
        <v>10</v>
      </c>
      <c r="O14" s="14">
        <v>17</v>
      </c>
      <c r="P14" s="14">
        <v>24</v>
      </c>
      <c r="Q14" s="14">
        <v>1</v>
      </c>
      <c r="R14" s="14">
        <v>8</v>
      </c>
      <c r="S14" s="14">
        <v>15</v>
      </c>
      <c r="T14" s="14">
        <v>22</v>
      </c>
      <c r="U14" s="202"/>
      <c r="V14" s="14">
        <v>5</v>
      </c>
      <c r="W14" s="14">
        <v>12</v>
      </c>
      <c r="X14" s="14">
        <v>19</v>
      </c>
      <c r="Y14" s="202"/>
      <c r="Z14" s="14">
        <v>2</v>
      </c>
      <c r="AA14" s="14">
        <v>9</v>
      </c>
      <c r="AB14" s="14">
        <v>16</v>
      </c>
      <c r="AC14" s="202"/>
      <c r="AD14" s="14">
        <v>2</v>
      </c>
      <c r="AE14" s="14">
        <v>9</v>
      </c>
      <c r="AF14" s="14">
        <v>16</v>
      </c>
      <c r="AG14" s="14">
        <v>23</v>
      </c>
      <c r="AH14" s="202"/>
      <c r="AI14" s="14">
        <v>6</v>
      </c>
      <c r="AJ14" s="14">
        <v>13</v>
      </c>
      <c r="AK14" s="14">
        <v>20</v>
      </c>
      <c r="AL14" s="202"/>
      <c r="AM14" s="14">
        <v>4</v>
      </c>
      <c r="AN14" s="14">
        <v>11</v>
      </c>
      <c r="AO14" s="14">
        <v>18</v>
      </c>
      <c r="AP14" s="14">
        <v>25</v>
      </c>
      <c r="AQ14" s="14">
        <v>1</v>
      </c>
      <c r="AR14" s="14">
        <v>8</v>
      </c>
      <c r="AS14" s="14">
        <v>15</v>
      </c>
      <c r="AT14" s="14">
        <v>22</v>
      </c>
      <c r="AU14" s="202"/>
      <c r="AV14" s="14">
        <v>6</v>
      </c>
      <c r="AW14" s="14">
        <v>13</v>
      </c>
      <c r="AX14" s="14">
        <v>20</v>
      </c>
      <c r="AY14" s="202"/>
      <c r="AZ14" s="14">
        <v>3</v>
      </c>
      <c r="BA14" s="14">
        <v>10</v>
      </c>
      <c r="BB14" s="14">
        <v>17</v>
      </c>
      <c r="BC14" s="16">
        <v>24</v>
      </c>
      <c r="BD14" s="193"/>
      <c r="BE14" s="252"/>
      <c r="BF14" s="224"/>
      <c r="BG14" s="227"/>
      <c r="BH14" s="229"/>
      <c r="BI14" s="246"/>
      <c r="BJ14" s="246"/>
      <c r="BK14" s="189"/>
      <c r="BL14" s="211"/>
    </row>
    <row r="15" spans="2:64" ht="12.75" customHeight="1" x14ac:dyDescent="0.2">
      <c r="B15" s="234"/>
      <c r="C15" s="235"/>
      <c r="D15" s="14">
        <v>7</v>
      </c>
      <c r="E15" s="14">
        <v>14</v>
      </c>
      <c r="F15" s="14">
        <v>21</v>
      </c>
      <c r="G15" s="14">
        <v>28</v>
      </c>
      <c r="H15" s="202"/>
      <c r="I15" s="14">
        <v>12</v>
      </c>
      <c r="J15" s="14">
        <v>19</v>
      </c>
      <c r="K15" s="14">
        <v>26</v>
      </c>
      <c r="L15" s="202"/>
      <c r="M15" s="14">
        <v>9</v>
      </c>
      <c r="N15" s="14">
        <v>16</v>
      </c>
      <c r="O15" s="14">
        <v>23</v>
      </c>
      <c r="P15" s="14">
        <v>30</v>
      </c>
      <c r="Q15" s="14">
        <v>7</v>
      </c>
      <c r="R15" s="14">
        <v>14</v>
      </c>
      <c r="S15" s="14">
        <v>21</v>
      </c>
      <c r="T15" s="14">
        <v>28</v>
      </c>
      <c r="U15" s="202"/>
      <c r="V15" s="14">
        <v>11</v>
      </c>
      <c r="W15" s="14">
        <v>18</v>
      </c>
      <c r="X15" s="14">
        <v>25</v>
      </c>
      <c r="Y15" s="202"/>
      <c r="Z15" s="14">
        <v>8</v>
      </c>
      <c r="AA15" s="14">
        <v>15</v>
      </c>
      <c r="AB15" s="14">
        <v>22</v>
      </c>
      <c r="AC15" s="202"/>
      <c r="AD15" s="14">
        <v>8</v>
      </c>
      <c r="AE15" s="14">
        <v>15</v>
      </c>
      <c r="AF15" s="14">
        <v>22</v>
      </c>
      <c r="AG15" s="14">
        <v>29</v>
      </c>
      <c r="AH15" s="202"/>
      <c r="AI15" s="14">
        <v>12</v>
      </c>
      <c r="AJ15" s="14">
        <v>19</v>
      </c>
      <c r="AK15" s="14">
        <v>26</v>
      </c>
      <c r="AL15" s="202"/>
      <c r="AM15" s="14">
        <v>10</v>
      </c>
      <c r="AN15" s="14">
        <v>17</v>
      </c>
      <c r="AO15" s="14">
        <v>24</v>
      </c>
      <c r="AP15" s="14">
        <v>31</v>
      </c>
      <c r="AQ15" s="14">
        <v>7</v>
      </c>
      <c r="AR15" s="14">
        <v>14</v>
      </c>
      <c r="AS15" s="14">
        <v>21</v>
      </c>
      <c r="AT15" s="14">
        <v>28</v>
      </c>
      <c r="AU15" s="202"/>
      <c r="AV15" s="14">
        <v>12</v>
      </c>
      <c r="AW15" s="14">
        <v>19</v>
      </c>
      <c r="AX15" s="14">
        <v>26</v>
      </c>
      <c r="AY15" s="202"/>
      <c r="AZ15" s="14">
        <v>9</v>
      </c>
      <c r="BA15" s="14">
        <v>16</v>
      </c>
      <c r="BB15" s="14">
        <v>23</v>
      </c>
      <c r="BC15" s="16">
        <v>31</v>
      </c>
      <c r="BD15" s="193"/>
      <c r="BE15" s="252"/>
      <c r="BF15" s="224"/>
      <c r="BG15" s="227"/>
      <c r="BH15" s="229"/>
      <c r="BI15" s="246"/>
      <c r="BJ15" s="246"/>
      <c r="BK15" s="189"/>
      <c r="BL15" s="211"/>
    </row>
    <row r="16" spans="2:64" ht="12.75" customHeight="1" x14ac:dyDescent="0.2">
      <c r="B16" s="234"/>
      <c r="C16" s="235"/>
      <c r="D16" s="14"/>
      <c r="E16" s="14"/>
      <c r="F16" s="14"/>
      <c r="G16" s="14"/>
      <c r="H16" s="202"/>
      <c r="I16" s="14"/>
      <c r="J16" s="14"/>
      <c r="K16" s="14"/>
      <c r="L16" s="202"/>
      <c r="M16" s="14"/>
      <c r="N16" s="14"/>
      <c r="O16" s="14"/>
      <c r="P16" s="14"/>
      <c r="Q16" s="14"/>
      <c r="R16" s="14"/>
      <c r="S16" s="14"/>
      <c r="T16" s="14"/>
      <c r="U16" s="202"/>
      <c r="V16" s="14"/>
      <c r="W16" s="14"/>
      <c r="X16" s="14"/>
      <c r="Y16" s="202"/>
      <c r="Z16" s="14"/>
      <c r="AA16" s="14"/>
      <c r="AB16" s="14"/>
      <c r="AC16" s="202"/>
      <c r="AD16" s="14"/>
      <c r="AE16" s="14"/>
      <c r="AF16" s="14"/>
      <c r="AG16" s="14"/>
      <c r="AH16" s="202"/>
      <c r="AI16" s="14"/>
      <c r="AJ16" s="14"/>
      <c r="AK16" s="14"/>
      <c r="AL16" s="202"/>
      <c r="AM16" s="14"/>
      <c r="AN16" s="14"/>
      <c r="AO16" s="14"/>
      <c r="AP16" s="14"/>
      <c r="AQ16" s="14"/>
      <c r="AR16" s="14"/>
      <c r="AS16" s="14"/>
      <c r="AT16" s="14"/>
      <c r="AU16" s="202"/>
      <c r="AV16" s="14"/>
      <c r="AW16" s="14"/>
      <c r="AX16" s="14"/>
      <c r="AY16" s="202"/>
      <c r="AZ16" s="14"/>
      <c r="BA16" s="14"/>
      <c r="BB16" s="14"/>
      <c r="BC16" s="16"/>
      <c r="BD16" s="193"/>
      <c r="BE16" s="252"/>
      <c r="BF16" s="224"/>
      <c r="BG16" s="227"/>
      <c r="BH16" s="229"/>
      <c r="BI16" s="246"/>
      <c r="BJ16" s="246"/>
      <c r="BK16" s="189"/>
      <c r="BL16" s="211"/>
    </row>
    <row r="17" spans="2:65" ht="12.75" customHeight="1" x14ac:dyDescent="0.2">
      <c r="B17" s="234"/>
      <c r="C17" s="235"/>
      <c r="D17" s="14"/>
      <c r="E17" s="14"/>
      <c r="F17" s="14"/>
      <c r="G17" s="14"/>
      <c r="H17" s="202"/>
      <c r="I17" s="14"/>
      <c r="J17" s="14"/>
      <c r="K17" s="14"/>
      <c r="L17" s="202"/>
      <c r="M17" s="14"/>
      <c r="N17" s="14"/>
      <c r="O17" s="14"/>
      <c r="P17" s="14"/>
      <c r="Q17" s="14"/>
      <c r="R17" s="14"/>
      <c r="S17" s="14"/>
      <c r="T17" s="14"/>
      <c r="U17" s="202"/>
      <c r="V17" s="14"/>
      <c r="W17" s="14"/>
      <c r="X17" s="14"/>
      <c r="Y17" s="202"/>
      <c r="Z17" s="14"/>
      <c r="AA17" s="14"/>
      <c r="AB17" s="14"/>
      <c r="AC17" s="202"/>
      <c r="AD17" s="14"/>
      <c r="AE17" s="14"/>
      <c r="AF17" s="14"/>
      <c r="AG17" s="14"/>
      <c r="AH17" s="202"/>
      <c r="AI17" s="14"/>
      <c r="AJ17" s="14"/>
      <c r="AK17" s="14"/>
      <c r="AL17" s="202"/>
      <c r="AM17" s="14"/>
      <c r="AN17" s="14"/>
      <c r="AO17" s="14"/>
      <c r="AP17" s="14"/>
      <c r="AQ17" s="14"/>
      <c r="AR17" s="14"/>
      <c r="AS17" s="14"/>
      <c r="AT17" s="14"/>
      <c r="AU17" s="202"/>
      <c r="AV17" s="14"/>
      <c r="AW17" s="14"/>
      <c r="AX17" s="14"/>
      <c r="AY17" s="202"/>
      <c r="AZ17" s="14"/>
      <c r="BA17" s="14"/>
      <c r="BB17" s="14"/>
      <c r="BC17" s="16"/>
      <c r="BD17" s="193"/>
      <c r="BE17" s="252"/>
      <c r="BF17" s="224"/>
      <c r="BG17" s="227"/>
      <c r="BH17" s="229"/>
      <c r="BI17" s="246"/>
      <c r="BJ17" s="246"/>
      <c r="BK17" s="189"/>
      <c r="BL17" s="211"/>
    </row>
    <row r="18" spans="2:65" ht="12.75" customHeight="1" x14ac:dyDescent="0.2">
      <c r="B18" s="234"/>
      <c r="C18" s="235"/>
      <c r="D18" s="14"/>
      <c r="E18" s="14"/>
      <c r="F18" s="14"/>
      <c r="G18" s="14"/>
      <c r="H18" s="202"/>
      <c r="I18" s="14"/>
      <c r="J18" s="14"/>
      <c r="K18" s="14"/>
      <c r="L18" s="202"/>
      <c r="M18" s="14"/>
      <c r="N18" s="14"/>
      <c r="O18" s="14"/>
      <c r="P18" s="14"/>
      <c r="Q18" s="14"/>
      <c r="R18" s="14"/>
      <c r="S18" s="14"/>
      <c r="T18" s="14"/>
      <c r="U18" s="202"/>
      <c r="V18" s="14"/>
      <c r="W18" s="14"/>
      <c r="X18" s="14"/>
      <c r="Y18" s="202"/>
      <c r="Z18" s="14"/>
      <c r="AA18" s="14"/>
      <c r="AB18" s="14"/>
      <c r="AC18" s="202"/>
      <c r="AD18" s="14"/>
      <c r="AE18" s="14"/>
      <c r="AF18" s="14"/>
      <c r="AG18" s="14"/>
      <c r="AH18" s="202"/>
      <c r="AI18" s="14"/>
      <c r="AJ18" s="14"/>
      <c r="AK18" s="14"/>
      <c r="AL18" s="202"/>
      <c r="AM18" s="14"/>
      <c r="AN18" s="14"/>
      <c r="AO18" s="14"/>
      <c r="AP18" s="14"/>
      <c r="AQ18" s="14"/>
      <c r="AR18" s="14"/>
      <c r="AS18" s="14"/>
      <c r="AT18" s="14"/>
      <c r="AU18" s="202"/>
      <c r="AV18" s="14"/>
      <c r="AW18" s="14"/>
      <c r="AX18" s="14"/>
      <c r="AY18" s="202"/>
      <c r="AZ18" s="14"/>
      <c r="BA18" s="14"/>
      <c r="BB18" s="14"/>
      <c r="BC18" s="16"/>
      <c r="BD18" s="193"/>
      <c r="BE18" s="252"/>
      <c r="BF18" s="224"/>
      <c r="BG18" s="227"/>
      <c r="BH18" s="229"/>
      <c r="BI18" s="246"/>
      <c r="BJ18" s="246"/>
      <c r="BK18" s="189"/>
      <c r="BL18" s="211"/>
    </row>
    <row r="19" spans="2:65" ht="22.5" customHeight="1" thickBot="1" x14ac:dyDescent="0.25">
      <c r="B19" s="236"/>
      <c r="C19" s="237"/>
      <c r="D19" s="17"/>
      <c r="E19" s="17"/>
      <c r="F19" s="17"/>
      <c r="G19" s="17"/>
      <c r="H19" s="203"/>
      <c r="I19" s="17"/>
      <c r="J19" s="17"/>
      <c r="K19" s="17"/>
      <c r="L19" s="203"/>
      <c r="M19" s="17"/>
      <c r="N19" s="17"/>
      <c r="O19" s="17"/>
      <c r="P19" s="17"/>
      <c r="Q19" s="17"/>
      <c r="R19" s="17"/>
      <c r="S19" s="17"/>
      <c r="T19" s="17"/>
      <c r="U19" s="202"/>
      <c r="V19" s="14"/>
      <c r="W19" s="17"/>
      <c r="X19" s="17"/>
      <c r="Y19" s="203"/>
      <c r="Z19" s="17"/>
      <c r="AA19" s="17"/>
      <c r="AB19" s="17"/>
      <c r="AC19" s="203"/>
      <c r="AD19" s="17"/>
      <c r="AE19" s="17"/>
      <c r="AF19" s="17"/>
      <c r="AG19" s="17"/>
      <c r="AH19" s="203"/>
      <c r="AI19" s="17"/>
      <c r="AJ19" s="17"/>
      <c r="AK19" s="17"/>
      <c r="AL19" s="203"/>
      <c r="AM19" s="17"/>
      <c r="AN19" s="17"/>
      <c r="AO19" s="17"/>
      <c r="AP19" s="17"/>
      <c r="AQ19" s="17"/>
      <c r="AR19" s="17"/>
      <c r="AS19" s="17"/>
      <c r="AT19" s="17"/>
      <c r="AU19" s="203"/>
      <c r="AV19" s="17"/>
      <c r="AW19" s="17"/>
      <c r="AX19" s="17"/>
      <c r="AY19" s="203"/>
      <c r="AZ19" s="17"/>
      <c r="BA19" s="17"/>
      <c r="BB19" s="17"/>
      <c r="BC19" s="18"/>
      <c r="BD19" s="194"/>
      <c r="BE19" s="253"/>
      <c r="BF19" s="225"/>
      <c r="BG19" s="228"/>
      <c r="BH19" s="230"/>
      <c r="BI19" s="247"/>
      <c r="BJ19" s="247"/>
      <c r="BK19" s="190"/>
      <c r="BL19" s="212"/>
    </row>
    <row r="20" spans="2:65" ht="12.75" customHeight="1" x14ac:dyDescent="0.2">
      <c r="B20" s="241"/>
      <c r="C20" s="242"/>
      <c r="D20" s="10">
        <v>1</v>
      </c>
      <c r="E20" s="10">
        <v>2</v>
      </c>
      <c r="F20" s="10">
        <v>3</v>
      </c>
      <c r="G20" s="10">
        <v>4</v>
      </c>
      <c r="H20" s="10">
        <v>5</v>
      </c>
      <c r="I20" s="10">
        <v>6</v>
      </c>
      <c r="J20" s="10">
        <v>7</v>
      </c>
      <c r="K20" s="10">
        <v>8</v>
      </c>
      <c r="L20" s="10">
        <v>9</v>
      </c>
      <c r="M20" s="10">
        <v>10</v>
      </c>
      <c r="N20" s="10">
        <v>11</v>
      </c>
      <c r="O20" s="10">
        <v>12</v>
      </c>
      <c r="P20" s="10">
        <v>13</v>
      </c>
      <c r="Q20" s="10">
        <v>14</v>
      </c>
      <c r="R20" s="10">
        <v>15</v>
      </c>
      <c r="S20" s="10">
        <v>16</v>
      </c>
      <c r="T20" s="10">
        <v>17</v>
      </c>
      <c r="U20" s="10">
        <v>18</v>
      </c>
      <c r="V20" s="10">
        <v>19</v>
      </c>
      <c r="W20" s="10">
        <v>20</v>
      </c>
      <c r="X20" s="10">
        <v>21</v>
      </c>
      <c r="Y20" s="10">
        <v>22</v>
      </c>
      <c r="Z20" s="10">
        <v>23</v>
      </c>
      <c r="AA20" s="10">
        <v>24</v>
      </c>
      <c r="AB20" s="10">
        <v>25</v>
      </c>
      <c r="AC20" s="10">
        <v>26</v>
      </c>
      <c r="AD20" s="10">
        <v>27</v>
      </c>
      <c r="AE20" s="10">
        <v>28</v>
      </c>
      <c r="AF20" s="10">
        <v>29</v>
      </c>
      <c r="AG20" s="10">
        <v>30</v>
      </c>
      <c r="AH20" s="10">
        <v>31</v>
      </c>
      <c r="AI20" s="10">
        <v>32</v>
      </c>
      <c r="AJ20" s="10">
        <v>33</v>
      </c>
      <c r="AK20" s="10">
        <v>34</v>
      </c>
      <c r="AL20" s="10">
        <v>35</v>
      </c>
      <c r="AM20" s="10">
        <v>36</v>
      </c>
      <c r="AN20" s="10">
        <v>37</v>
      </c>
      <c r="AO20" s="10">
        <v>38</v>
      </c>
      <c r="AP20" s="10">
        <v>39</v>
      </c>
      <c r="AQ20" s="10">
        <v>40</v>
      </c>
      <c r="AR20" s="10">
        <v>41</v>
      </c>
      <c r="AS20" s="10">
        <v>42</v>
      </c>
      <c r="AT20" s="10">
        <v>43</v>
      </c>
      <c r="AU20" s="10">
        <v>44</v>
      </c>
      <c r="AV20" s="10">
        <v>45</v>
      </c>
      <c r="AW20" s="10">
        <v>46</v>
      </c>
      <c r="AX20" s="10">
        <v>47</v>
      </c>
      <c r="AY20" s="10">
        <v>48</v>
      </c>
      <c r="AZ20" s="10">
        <v>49</v>
      </c>
      <c r="BA20" s="10">
        <v>50</v>
      </c>
      <c r="BB20" s="10">
        <v>51</v>
      </c>
      <c r="BC20" s="10">
        <v>52</v>
      </c>
      <c r="BD20" s="25"/>
      <c r="BE20" s="28"/>
      <c r="BF20" s="28"/>
      <c r="BG20" s="28"/>
      <c r="BH20" s="28"/>
      <c r="BI20" s="28"/>
      <c r="BJ20" s="28"/>
      <c r="BK20" s="29"/>
      <c r="BL20" s="83"/>
    </row>
    <row r="21" spans="2:65" ht="12.75" customHeight="1" x14ac:dyDescent="0.2">
      <c r="B21" s="243">
        <v>1</v>
      </c>
      <c r="C21" s="238"/>
      <c r="D21" s="2"/>
      <c r="E21" s="2"/>
      <c r="F21" s="2"/>
      <c r="G21" s="2"/>
      <c r="H21" s="2"/>
      <c r="I21" s="27"/>
      <c r="J21" s="2"/>
      <c r="K21" s="2"/>
      <c r="L21" s="2"/>
      <c r="M21" s="2"/>
      <c r="N21" s="2"/>
      <c r="O21" s="2"/>
      <c r="P21" s="2"/>
      <c r="Q21" s="2"/>
      <c r="R21" s="2"/>
      <c r="S21" s="115"/>
      <c r="T21" s="120"/>
      <c r="U21" s="75"/>
      <c r="V21" s="75"/>
      <c r="W21" s="2"/>
      <c r="X21" s="2"/>
      <c r="Y21" s="2"/>
      <c r="Z21" s="2"/>
      <c r="AA21" s="2"/>
      <c r="AB21" s="2"/>
      <c r="AC21" s="27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115"/>
      <c r="AO21" s="116"/>
      <c r="AP21" s="116"/>
      <c r="AQ21" s="78"/>
      <c r="AR21" s="78"/>
      <c r="AS21" s="78"/>
      <c r="AT21" s="79"/>
      <c r="AU21" s="76"/>
      <c r="AV21" s="75"/>
      <c r="AW21" s="75"/>
      <c r="AX21" s="75"/>
      <c r="AY21" s="75"/>
      <c r="AZ21" s="75"/>
      <c r="BA21" s="75"/>
      <c r="BB21" s="75"/>
      <c r="BC21" s="77"/>
      <c r="BD21" s="26">
        <v>1</v>
      </c>
      <c r="BE21" s="30"/>
      <c r="BF21" s="30">
        <v>5</v>
      </c>
      <c r="BG21" s="30"/>
      <c r="BH21" s="30"/>
      <c r="BI21" s="30">
        <v>1</v>
      </c>
      <c r="BJ21" s="30"/>
      <c r="BK21" s="31">
        <v>11</v>
      </c>
      <c r="BL21" s="84">
        <v>52</v>
      </c>
    </row>
    <row r="22" spans="2:65" ht="12.75" customHeight="1" x14ac:dyDescent="0.2">
      <c r="B22" s="238">
        <v>2</v>
      </c>
      <c r="C22" s="238"/>
      <c r="D22" s="104"/>
      <c r="E22" s="104"/>
      <c r="F22" s="104"/>
      <c r="G22" s="104"/>
      <c r="H22" s="104"/>
      <c r="I22" s="96"/>
      <c r="J22" s="104"/>
      <c r="K22" s="104"/>
      <c r="L22" s="104"/>
      <c r="M22" s="104"/>
      <c r="N22" s="104"/>
      <c r="O22" s="104"/>
      <c r="P22" s="104"/>
      <c r="Q22" s="114"/>
      <c r="R22" s="114"/>
      <c r="S22" s="154"/>
      <c r="T22" s="155"/>
      <c r="U22" s="107"/>
      <c r="V22" s="107"/>
      <c r="W22" s="2"/>
      <c r="X22" s="2"/>
      <c r="Y22" s="104"/>
      <c r="Z22" s="104"/>
      <c r="AA22" s="104"/>
      <c r="AB22" s="104"/>
      <c r="AC22" s="96"/>
      <c r="AD22" s="104"/>
      <c r="AE22" s="104"/>
      <c r="AF22" s="104"/>
      <c r="AG22" s="104"/>
      <c r="AH22" s="104"/>
      <c r="AI22" s="104"/>
      <c r="AJ22" s="104"/>
      <c r="AK22" s="104"/>
      <c r="AL22" s="114"/>
      <c r="AM22" s="114"/>
      <c r="AN22" s="115"/>
      <c r="AO22" s="116"/>
      <c r="AP22" s="156"/>
      <c r="AQ22" s="78"/>
      <c r="AR22" s="78"/>
      <c r="AS22" s="78"/>
      <c r="AT22" s="79"/>
      <c r="AU22" s="76"/>
      <c r="AV22" s="110"/>
      <c r="AW22" s="110"/>
      <c r="AX22" s="110"/>
      <c r="AY22" s="110"/>
      <c r="AZ22" s="110"/>
      <c r="BA22" s="110"/>
      <c r="BB22" s="110"/>
      <c r="BC22" s="110"/>
      <c r="BD22" s="106">
        <v>2</v>
      </c>
      <c r="BE22" s="95"/>
      <c r="BF22" s="95">
        <v>6</v>
      </c>
      <c r="BG22" s="95">
        <v>4</v>
      </c>
      <c r="BH22" s="95"/>
      <c r="BI22" s="95">
        <v>1</v>
      </c>
      <c r="BJ22" s="95"/>
      <c r="BK22" s="95">
        <v>11</v>
      </c>
      <c r="BL22" s="94">
        <v>52</v>
      </c>
    </row>
    <row r="23" spans="2:65" ht="12.75" customHeight="1" x14ac:dyDescent="0.2">
      <c r="B23" s="239">
        <v>3</v>
      </c>
      <c r="C23" s="240"/>
      <c r="D23" s="104"/>
      <c r="E23" s="104"/>
      <c r="F23" s="104"/>
      <c r="G23" s="104"/>
      <c r="H23" s="104"/>
      <c r="I23" s="96"/>
      <c r="J23" s="104"/>
      <c r="K23" s="104"/>
      <c r="L23" s="114"/>
      <c r="M23" s="114"/>
      <c r="N23" s="114"/>
      <c r="O23" s="114"/>
      <c r="P23" s="114"/>
      <c r="Q23" s="154"/>
      <c r="R23" s="154"/>
      <c r="S23" s="154"/>
      <c r="T23" s="105"/>
      <c r="U23" s="107"/>
      <c r="V23" s="107"/>
      <c r="W23" s="157"/>
      <c r="X23" s="157"/>
      <c r="Y23" s="157"/>
      <c r="Z23" s="157"/>
      <c r="AA23" s="157"/>
      <c r="AB23" s="157"/>
      <c r="AC23" s="115"/>
      <c r="AD23" s="115"/>
      <c r="AE23" s="115"/>
      <c r="AF23" s="108"/>
      <c r="AG23" s="108"/>
      <c r="AH23" s="108"/>
      <c r="AI23" s="108"/>
      <c r="AJ23" s="108"/>
      <c r="AK23" s="108"/>
      <c r="AL23" s="108"/>
      <c r="AM23" s="108"/>
      <c r="AN23" s="108"/>
      <c r="AO23" s="78"/>
      <c r="AP23" s="78"/>
      <c r="AQ23" s="78"/>
      <c r="AR23" s="78"/>
      <c r="AS23" s="78"/>
      <c r="AT23" s="109"/>
      <c r="AU23" s="76"/>
      <c r="AV23" s="110"/>
      <c r="AW23" s="110"/>
      <c r="AX23" s="110"/>
      <c r="AY23" s="110"/>
      <c r="AZ23" s="110"/>
      <c r="BA23" s="110"/>
      <c r="BB23" s="110"/>
      <c r="BC23" s="110"/>
      <c r="BD23" s="111">
        <v>3</v>
      </c>
      <c r="BE23" s="112"/>
      <c r="BF23" s="112">
        <v>4</v>
      </c>
      <c r="BG23" s="112">
        <v>23</v>
      </c>
      <c r="BH23" s="112"/>
      <c r="BI23" s="112">
        <v>1</v>
      </c>
      <c r="BJ23" s="112">
        <v>1</v>
      </c>
      <c r="BK23" s="112">
        <v>2</v>
      </c>
      <c r="BL23" s="113">
        <v>43</v>
      </c>
    </row>
    <row r="24" spans="2:65" ht="12.75" customHeight="1" thickBot="1" x14ac:dyDescent="0.25">
      <c r="C24" s="4"/>
      <c r="BC24" s="248" t="s">
        <v>22</v>
      </c>
      <c r="BD24" s="249"/>
      <c r="BE24" s="117">
        <v>77</v>
      </c>
      <c r="BF24" s="118">
        <v>15</v>
      </c>
      <c r="BG24" s="118">
        <v>27</v>
      </c>
      <c r="BH24" s="118"/>
      <c r="BI24" s="118">
        <v>3</v>
      </c>
      <c r="BJ24" s="118">
        <v>1</v>
      </c>
      <c r="BK24" s="118">
        <v>24</v>
      </c>
      <c r="BL24" s="119">
        <v>147</v>
      </c>
      <c r="BM24" s="80"/>
    </row>
    <row r="25" spans="2:65" ht="12.75" customHeight="1" x14ac:dyDescent="0.2">
      <c r="B25" s="231" t="s">
        <v>23</v>
      </c>
      <c r="C25" s="231"/>
      <c r="D25" s="231"/>
      <c r="E25" s="231"/>
      <c r="F25" s="231"/>
      <c r="G25" s="231"/>
      <c r="H25" s="6"/>
      <c r="I25" s="231" t="s">
        <v>25</v>
      </c>
      <c r="J25" s="231"/>
      <c r="K25" s="231"/>
      <c r="L25" s="231"/>
      <c r="M25" s="231"/>
      <c r="N25" s="231"/>
      <c r="O25" s="231"/>
      <c r="P25" s="6"/>
      <c r="Q25" s="256" t="s">
        <v>41</v>
      </c>
      <c r="R25" s="256"/>
      <c r="S25" s="256"/>
      <c r="T25" s="256"/>
      <c r="U25" s="256"/>
      <c r="V25" s="256"/>
      <c r="W25" s="256"/>
      <c r="X25" s="9"/>
      <c r="Y25" s="254" t="s">
        <v>35</v>
      </c>
      <c r="Z25" s="254"/>
      <c r="AA25" s="254"/>
      <c r="AB25" s="254"/>
      <c r="AC25" s="254"/>
      <c r="AD25" s="254"/>
      <c r="AE25" s="254"/>
      <c r="AF25" s="6"/>
      <c r="AG25" s="255" t="s">
        <v>26</v>
      </c>
      <c r="AH25" s="255"/>
      <c r="AI25" s="255"/>
      <c r="AJ25" s="255"/>
      <c r="AK25" s="255"/>
      <c r="AL25" s="255"/>
      <c r="AM25" s="255"/>
      <c r="AN25" s="6"/>
      <c r="AO25" s="257" t="s">
        <v>50</v>
      </c>
      <c r="AP25" s="257"/>
      <c r="AQ25" s="257"/>
      <c r="AR25" s="257"/>
      <c r="AS25" s="257"/>
      <c r="AT25" s="257"/>
      <c r="AU25" s="257"/>
      <c r="AV25" s="6"/>
      <c r="AW25" s="244" t="s">
        <v>24</v>
      </c>
      <c r="AX25" s="244"/>
      <c r="AY25" s="244"/>
      <c r="AZ25" s="244"/>
      <c r="BA25" s="244"/>
      <c r="BB25" s="244"/>
      <c r="BC25" s="244"/>
      <c r="BE25" s="9"/>
      <c r="BF25" s="82"/>
      <c r="BG25" s="82"/>
      <c r="BH25" s="82"/>
      <c r="BI25" s="82"/>
      <c r="BJ25" s="82"/>
      <c r="BK25" s="82"/>
      <c r="BL25" s="81"/>
    </row>
    <row r="26" spans="2:65" ht="12.75" customHeight="1" x14ac:dyDescent="0.2">
      <c r="B26" s="231"/>
      <c r="C26" s="231"/>
      <c r="D26" s="231"/>
      <c r="E26" s="231"/>
      <c r="F26" s="231"/>
      <c r="G26" s="231"/>
      <c r="H26" s="6"/>
      <c r="I26" s="231"/>
      <c r="J26" s="231"/>
      <c r="K26" s="231"/>
      <c r="L26" s="231"/>
      <c r="M26" s="231"/>
      <c r="N26" s="231"/>
      <c r="O26" s="231"/>
      <c r="P26" s="6"/>
      <c r="Q26" s="256"/>
      <c r="R26" s="256"/>
      <c r="S26" s="256"/>
      <c r="T26" s="256"/>
      <c r="U26" s="256"/>
      <c r="V26" s="256"/>
      <c r="W26" s="256"/>
      <c r="X26" s="9"/>
      <c r="Y26" s="254"/>
      <c r="Z26" s="254"/>
      <c r="AA26" s="254"/>
      <c r="AB26" s="254"/>
      <c r="AC26" s="254"/>
      <c r="AD26" s="254"/>
      <c r="AE26" s="254"/>
      <c r="AF26" s="6"/>
      <c r="AG26" s="255"/>
      <c r="AH26" s="255"/>
      <c r="AI26" s="255"/>
      <c r="AJ26" s="255"/>
      <c r="AK26" s="255"/>
      <c r="AL26" s="255"/>
      <c r="AM26" s="255"/>
      <c r="AN26" s="6"/>
      <c r="AO26" s="257"/>
      <c r="AP26" s="257"/>
      <c r="AQ26" s="257"/>
      <c r="AR26" s="257"/>
      <c r="AS26" s="257"/>
      <c r="AT26" s="257"/>
      <c r="AU26" s="257"/>
      <c r="AV26" s="6"/>
      <c r="AW26" s="244"/>
      <c r="AX26" s="244"/>
      <c r="AY26" s="244"/>
      <c r="AZ26" s="244"/>
      <c r="BA26" s="244"/>
      <c r="BB26" s="244"/>
      <c r="BC26" s="244"/>
      <c r="BE26" s="9"/>
      <c r="BF26" s="9"/>
      <c r="BG26" s="9"/>
      <c r="BH26" s="9"/>
      <c r="BI26" s="9"/>
      <c r="BJ26" s="9"/>
      <c r="BK26" s="9"/>
      <c r="BL26" s="6"/>
    </row>
    <row r="27" spans="2:65" ht="12.75" customHeight="1" x14ac:dyDescent="0.2">
      <c r="B27" s="231"/>
      <c r="C27" s="231"/>
      <c r="D27" s="231"/>
      <c r="E27" s="231"/>
      <c r="F27" s="231"/>
      <c r="G27" s="231"/>
      <c r="H27" s="6"/>
      <c r="I27" s="231"/>
      <c r="J27" s="231"/>
      <c r="K27" s="231"/>
      <c r="L27" s="231"/>
      <c r="M27" s="231"/>
      <c r="N27" s="231"/>
      <c r="O27" s="231"/>
      <c r="P27" s="6"/>
      <c r="Q27" s="256"/>
      <c r="R27" s="256"/>
      <c r="S27" s="256"/>
      <c r="T27" s="256"/>
      <c r="U27" s="256"/>
      <c r="V27" s="256"/>
      <c r="W27" s="256"/>
      <c r="X27" s="9"/>
      <c r="Y27" s="254"/>
      <c r="Z27" s="254"/>
      <c r="AA27" s="254"/>
      <c r="AB27" s="254"/>
      <c r="AC27" s="254"/>
      <c r="AD27" s="254"/>
      <c r="AE27" s="254"/>
      <c r="AF27" s="6"/>
      <c r="AG27" s="255"/>
      <c r="AH27" s="255"/>
      <c r="AI27" s="255"/>
      <c r="AJ27" s="255"/>
      <c r="AK27" s="255"/>
      <c r="AL27" s="255"/>
      <c r="AM27" s="255"/>
      <c r="AN27" s="6"/>
      <c r="AO27" s="257"/>
      <c r="AP27" s="257"/>
      <c r="AQ27" s="257"/>
      <c r="AR27" s="257"/>
      <c r="AS27" s="257"/>
      <c r="AT27" s="257"/>
      <c r="AU27" s="257"/>
      <c r="AV27" s="6"/>
      <c r="AW27" s="244"/>
      <c r="AX27" s="244"/>
      <c r="AY27" s="244"/>
      <c r="AZ27" s="244"/>
      <c r="BA27" s="244"/>
      <c r="BB27" s="244"/>
      <c r="BC27" s="244"/>
      <c r="BE27" s="9"/>
      <c r="BF27" s="9"/>
      <c r="BG27" s="9"/>
      <c r="BH27" s="9"/>
      <c r="BI27" s="9"/>
      <c r="BJ27" s="9"/>
      <c r="BK27" s="9"/>
      <c r="BL27" s="6"/>
    </row>
    <row r="28" spans="2:65" ht="9" customHeight="1" x14ac:dyDescent="0.2">
      <c r="B28" s="231"/>
      <c r="C28" s="231"/>
      <c r="D28" s="231"/>
      <c r="E28" s="231"/>
      <c r="F28" s="231"/>
      <c r="G28" s="231"/>
      <c r="H28" s="6"/>
      <c r="I28" s="231"/>
      <c r="J28" s="231"/>
      <c r="K28" s="231"/>
      <c r="L28" s="231"/>
      <c r="M28" s="231"/>
      <c r="N28" s="231"/>
      <c r="O28" s="231"/>
      <c r="P28" s="6"/>
      <c r="Q28" s="256"/>
      <c r="R28" s="256"/>
      <c r="S28" s="256"/>
      <c r="T28" s="256"/>
      <c r="U28" s="256"/>
      <c r="V28" s="256"/>
      <c r="W28" s="256"/>
      <c r="X28" s="9"/>
      <c r="Y28" s="254"/>
      <c r="Z28" s="254"/>
      <c r="AA28" s="254"/>
      <c r="AB28" s="254"/>
      <c r="AC28" s="254"/>
      <c r="AD28" s="254"/>
      <c r="AE28" s="254"/>
      <c r="AF28" s="6"/>
      <c r="AG28" s="255"/>
      <c r="AH28" s="255"/>
      <c r="AI28" s="255"/>
      <c r="AJ28" s="255"/>
      <c r="AK28" s="255"/>
      <c r="AL28" s="255"/>
      <c r="AM28" s="255"/>
      <c r="AN28" s="6"/>
      <c r="AO28" s="257"/>
      <c r="AP28" s="257"/>
      <c r="AQ28" s="257"/>
      <c r="AR28" s="257"/>
      <c r="AS28" s="257"/>
      <c r="AT28" s="257"/>
      <c r="AU28" s="257"/>
      <c r="AV28" s="6"/>
      <c r="AW28" s="244"/>
      <c r="AX28" s="244"/>
      <c r="AY28" s="244"/>
      <c r="AZ28" s="244"/>
      <c r="BA28" s="244"/>
      <c r="BB28" s="244"/>
      <c r="BC28" s="244"/>
      <c r="BE28" s="9"/>
      <c r="BF28" s="9"/>
      <c r="BG28" s="9"/>
      <c r="BH28" s="9"/>
      <c r="BI28" s="9"/>
      <c r="BJ28" s="9"/>
      <c r="BK28" s="9"/>
      <c r="BL28" s="6"/>
    </row>
    <row r="29" spans="2:65" ht="0.75" hidden="1" customHeight="1" x14ac:dyDescent="0.2">
      <c r="B29" s="231"/>
      <c r="C29" s="231"/>
      <c r="D29" s="231"/>
      <c r="E29" s="231"/>
      <c r="F29" s="231"/>
      <c r="G29" s="231"/>
      <c r="H29" s="6"/>
      <c r="I29" s="231"/>
      <c r="J29" s="231"/>
      <c r="K29" s="231"/>
      <c r="L29" s="231"/>
      <c r="M29" s="231"/>
      <c r="N29" s="231"/>
      <c r="O29" s="231"/>
      <c r="P29" s="6"/>
      <c r="Q29" s="256"/>
      <c r="R29" s="256"/>
      <c r="S29" s="256"/>
      <c r="T29" s="256"/>
      <c r="U29" s="256"/>
      <c r="V29" s="256"/>
      <c r="W29" s="256"/>
      <c r="X29" s="9"/>
      <c r="Y29" s="254"/>
      <c r="Z29" s="254"/>
      <c r="AA29" s="254"/>
      <c r="AB29" s="254"/>
      <c r="AC29" s="254"/>
      <c r="AD29" s="254"/>
      <c r="AE29" s="254"/>
      <c r="AF29" s="6"/>
      <c r="AG29" s="255"/>
      <c r="AH29" s="255"/>
      <c r="AI29" s="255"/>
      <c r="AJ29" s="255"/>
      <c r="AK29" s="255"/>
      <c r="AL29" s="255"/>
      <c r="AM29" s="255"/>
      <c r="AN29" s="6"/>
      <c r="AO29" s="257"/>
      <c r="AP29" s="257"/>
      <c r="AQ29" s="257"/>
      <c r="AR29" s="257"/>
      <c r="AS29" s="257"/>
      <c r="AT29" s="257"/>
      <c r="AU29" s="257"/>
      <c r="AV29" s="6"/>
      <c r="AW29" s="244"/>
      <c r="AX29" s="244"/>
      <c r="AY29" s="244"/>
      <c r="AZ29" s="244"/>
      <c r="BA29" s="244"/>
      <c r="BB29" s="244"/>
      <c r="BC29" s="244"/>
      <c r="BE29" s="9"/>
      <c r="BF29" s="9"/>
      <c r="BG29" s="9"/>
      <c r="BH29" s="9"/>
      <c r="BI29" s="9"/>
      <c r="BJ29" s="9"/>
      <c r="BK29" s="9"/>
      <c r="BL29" s="6"/>
    </row>
    <row r="30" spans="2:65" ht="12.75" customHeight="1" x14ac:dyDescent="0.2">
      <c r="P30" s="6"/>
      <c r="Q30" s="6"/>
      <c r="BG30" s="6"/>
      <c r="BI30" s="6"/>
      <c r="BJ30" s="6"/>
      <c r="BK30" s="6"/>
      <c r="BL30" s="6"/>
    </row>
    <row r="31" spans="2:65" ht="12.75" customHeight="1" x14ac:dyDescent="0.2">
      <c r="P31" s="6"/>
      <c r="Q31" s="6"/>
      <c r="BG31" s="6"/>
      <c r="BI31" s="6"/>
      <c r="BJ31" s="6"/>
      <c r="BK31" s="6"/>
      <c r="BL31" s="6"/>
    </row>
    <row r="32" spans="2:65" ht="12.75" customHeight="1" x14ac:dyDescent="0.2">
      <c r="P32" s="6"/>
      <c r="Q32" s="6"/>
      <c r="BG32" s="6"/>
      <c r="BI32" s="6"/>
      <c r="BJ32" s="6"/>
      <c r="BK32" s="6"/>
      <c r="BL32" s="6"/>
    </row>
    <row r="33" spans="4:64" x14ac:dyDescent="0.2"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</row>
    <row r="35" spans="4:64" x14ac:dyDescent="0.2">
      <c r="R35" s="6"/>
      <c r="S35" s="6"/>
      <c r="T35" s="6"/>
      <c r="U35" s="6"/>
      <c r="V35" s="6"/>
      <c r="W35" s="6"/>
      <c r="X35" s="6"/>
    </row>
    <row r="36" spans="4:64" x14ac:dyDescent="0.2">
      <c r="R36" s="6"/>
      <c r="S36" s="6"/>
      <c r="T36" s="6"/>
      <c r="U36" s="6"/>
      <c r="V36" s="6"/>
      <c r="W36" s="6"/>
      <c r="X36" s="6"/>
    </row>
    <row r="37" spans="4:64" x14ac:dyDescent="0.2">
      <c r="R37" s="6"/>
      <c r="S37" s="6"/>
      <c r="T37" s="6"/>
      <c r="U37" s="6"/>
      <c r="V37" s="6"/>
      <c r="W37" s="6"/>
      <c r="X37" s="6"/>
    </row>
    <row r="38" spans="4:64" x14ac:dyDescent="0.2">
      <c r="R38" s="6"/>
      <c r="S38" s="6"/>
      <c r="T38" s="6"/>
      <c r="U38" s="6"/>
      <c r="V38" s="6"/>
      <c r="W38" s="6"/>
      <c r="X38" s="6"/>
    </row>
    <row r="39" spans="4:64" x14ac:dyDescent="0.2">
      <c r="R39" s="6"/>
      <c r="S39" s="6"/>
      <c r="T39" s="6"/>
      <c r="U39" s="6"/>
      <c r="V39" s="6"/>
      <c r="W39" s="6"/>
      <c r="X39" s="6"/>
    </row>
  </sheetData>
  <mergeCells count="55">
    <mergeCell ref="Y25:AE29"/>
    <mergeCell ref="AU10:AU19"/>
    <mergeCell ref="U10:U19"/>
    <mergeCell ref="AG25:AM29"/>
    <mergeCell ref="Q25:W29"/>
    <mergeCell ref="AO25:AU29"/>
    <mergeCell ref="Y10:Y19"/>
    <mergeCell ref="Q10:T11"/>
    <mergeCell ref="AD10:AG11"/>
    <mergeCell ref="AM10:AP11"/>
    <mergeCell ref="AQ10:AT11"/>
    <mergeCell ref="AC10:AC19"/>
    <mergeCell ref="AL10:AL19"/>
    <mergeCell ref="AW25:BC29"/>
    <mergeCell ref="BJ10:BJ19"/>
    <mergeCell ref="BI10:BI19"/>
    <mergeCell ref="AV10:AX11"/>
    <mergeCell ref="BC24:BD24"/>
    <mergeCell ref="AY10:AY19"/>
    <mergeCell ref="BE10:BE19"/>
    <mergeCell ref="B25:G29"/>
    <mergeCell ref="B10:C19"/>
    <mergeCell ref="B22:C22"/>
    <mergeCell ref="D10:G11"/>
    <mergeCell ref="I25:O29"/>
    <mergeCell ref="M10:P11"/>
    <mergeCell ref="L10:L19"/>
    <mergeCell ref="B23:C23"/>
    <mergeCell ref="B20:C20"/>
    <mergeCell ref="B21:C21"/>
    <mergeCell ref="BE1:BL5"/>
    <mergeCell ref="BL10:BL19"/>
    <mergeCell ref="BD9:BL9"/>
    <mergeCell ref="AZ10:BC11"/>
    <mergeCell ref="W2:BA2"/>
    <mergeCell ref="W4:BA4"/>
    <mergeCell ref="V3:BB3"/>
    <mergeCell ref="W5:BA5"/>
    <mergeCell ref="W7:BA7"/>
    <mergeCell ref="W1:BA1"/>
    <mergeCell ref="W6:BA6"/>
    <mergeCell ref="W8:BA8"/>
    <mergeCell ref="BF10:BF19"/>
    <mergeCell ref="BG12:BG19"/>
    <mergeCell ref="BH12:BH19"/>
    <mergeCell ref="V10:X11"/>
    <mergeCell ref="BK10:BK19"/>
    <mergeCell ref="B9:BC9"/>
    <mergeCell ref="BD10:BD19"/>
    <mergeCell ref="AI10:AK11"/>
    <mergeCell ref="Z10:AB11"/>
    <mergeCell ref="H10:H19"/>
    <mergeCell ref="AH10:AH19"/>
    <mergeCell ref="I10:K11"/>
    <mergeCell ref="BG10:BH11"/>
  </mergeCells>
  <phoneticPr fontId="3" type="noConversion"/>
  <pageMargins left="0.55118110236220474" right="0.39370078740157483" top="0.78740157480314965" bottom="0.39370078740157483" header="0.39370078740157483" footer="0.3937007874015748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6"/>
  <sheetViews>
    <sheetView tabSelected="1" zoomScale="77" zoomScaleNormal="112" zoomScaleSheetLayoutView="130" workbookViewId="0">
      <selection activeCell="M39" sqref="M39"/>
    </sheetView>
  </sheetViews>
  <sheetFormatPr defaultColWidth="9.140625" defaultRowHeight="12" x14ac:dyDescent="0.2"/>
  <cols>
    <col min="1" max="1" width="10.7109375" style="6" customWidth="1"/>
    <col min="2" max="2" width="51.5703125" style="6" customWidth="1"/>
    <col min="3" max="4" width="4.28515625" style="8" customWidth="1"/>
    <col min="5" max="5" width="5.5703125" style="8" customWidth="1"/>
    <col min="6" max="6" width="7.28515625" style="48" customWidth="1"/>
    <col min="7" max="7" width="7.140625" style="8" customWidth="1"/>
    <col min="8" max="8" width="5.28515625" style="8" customWidth="1"/>
    <col min="9" max="9" width="5.140625" style="59" customWidth="1"/>
    <col min="10" max="10" width="6.7109375" style="8" customWidth="1"/>
    <col min="11" max="11" width="6.7109375" style="48" customWidth="1"/>
    <col min="12" max="12" width="6.28515625" style="48" customWidth="1"/>
    <col min="13" max="13" width="6.28515625" style="67" customWidth="1"/>
    <col min="14" max="14" width="4.7109375" style="67" customWidth="1"/>
    <col min="15" max="15" width="4.5703125" style="67" customWidth="1"/>
    <col min="16" max="16" width="6.140625" style="65" customWidth="1"/>
    <col min="17" max="18" width="4.7109375" style="65" customWidth="1"/>
    <col min="19" max="19" width="6.5703125" style="67" customWidth="1"/>
    <col min="20" max="20" width="4.7109375" style="67" customWidth="1"/>
    <col min="21" max="21" width="4.140625" style="67" customWidth="1"/>
    <col min="22" max="22" width="6.5703125" style="65" customWidth="1"/>
    <col min="23" max="24" width="4.5703125" style="65" customWidth="1"/>
    <col min="25" max="16384" width="9.140625" style="6"/>
  </cols>
  <sheetData>
    <row r="1" spans="1:26" ht="18.75" x14ac:dyDescent="0.2">
      <c r="A1" s="221" t="s">
        <v>39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</row>
    <row r="2" spans="1:26" s="21" customFormat="1" ht="27.75" customHeight="1" x14ac:dyDescent="0.2">
      <c r="A2" s="258" t="s">
        <v>27</v>
      </c>
      <c r="B2" s="261" t="s">
        <v>31</v>
      </c>
      <c r="C2" s="264" t="s">
        <v>43</v>
      </c>
      <c r="D2" s="265"/>
      <c r="E2" s="266"/>
      <c r="F2" s="282" t="s">
        <v>29</v>
      </c>
      <c r="G2" s="283" t="s">
        <v>121</v>
      </c>
      <c r="H2" s="283" t="s">
        <v>32</v>
      </c>
      <c r="I2" s="284" t="s">
        <v>103</v>
      </c>
      <c r="J2" s="283" t="s">
        <v>68</v>
      </c>
      <c r="K2" s="273" t="s">
        <v>89</v>
      </c>
      <c r="L2" s="274"/>
      <c r="M2" s="264" t="s">
        <v>96</v>
      </c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</row>
    <row r="3" spans="1:26" s="21" customFormat="1" ht="15" customHeight="1" x14ac:dyDescent="0.2">
      <c r="A3" s="259"/>
      <c r="B3" s="262"/>
      <c r="C3" s="267"/>
      <c r="D3" s="268"/>
      <c r="E3" s="269"/>
      <c r="F3" s="282"/>
      <c r="G3" s="283"/>
      <c r="H3" s="283"/>
      <c r="I3" s="284"/>
      <c r="J3" s="283"/>
      <c r="K3" s="275"/>
      <c r="L3" s="276"/>
      <c r="M3" s="286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</row>
    <row r="4" spans="1:26" s="21" customFormat="1" ht="28.5" customHeight="1" x14ac:dyDescent="0.2">
      <c r="A4" s="259"/>
      <c r="B4" s="262"/>
      <c r="C4" s="270"/>
      <c r="D4" s="271"/>
      <c r="E4" s="272"/>
      <c r="F4" s="282"/>
      <c r="G4" s="283"/>
      <c r="H4" s="283"/>
      <c r="I4" s="284"/>
      <c r="J4" s="283"/>
      <c r="K4" s="277" t="s">
        <v>90</v>
      </c>
      <c r="L4" s="277" t="s">
        <v>91</v>
      </c>
      <c r="M4" s="279" t="s">
        <v>28</v>
      </c>
      <c r="N4" s="280"/>
      <c r="O4" s="280"/>
      <c r="P4" s="280"/>
      <c r="Q4" s="280"/>
      <c r="R4" s="281"/>
      <c r="S4" s="279" t="s">
        <v>30</v>
      </c>
      <c r="T4" s="280"/>
      <c r="U4" s="280"/>
      <c r="V4" s="280"/>
      <c r="W4" s="280"/>
      <c r="X4" s="280"/>
    </row>
    <row r="5" spans="1:26" s="21" customFormat="1" ht="49.15" customHeight="1" x14ac:dyDescent="0.2">
      <c r="A5" s="260"/>
      <c r="B5" s="263"/>
      <c r="C5" s="34" t="s">
        <v>42</v>
      </c>
      <c r="D5" s="34" t="s">
        <v>67</v>
      </c>
      <c r="E5" s="34" t="s">
        <v>92</v>
      </c>
      <c r="F5" s="282"/>
      <c r="G5" s="283"/>
      <c r="H5" s="283"/>
      <c r="I5" s="284"/>
      <c r="J5" s="283"/>
      <c r="K5" s="278"/>
      <c r="L5" s="278"/>
      <c r="M5" s="70" t="s">
        <v>99</v>
      </c>
      <c r="N5" s="70" t="s">
        <v>98</v>
      </c>
      <c r="O5" s="70" t="s">
        <v>101</v>
      </c>
      <c r="P5" s="71" t="s">
        <v>100</v>
      </c>
      <c r="Q5" s="71" t="s">
        <v>98</v>
      </c>
      <c r="R5" s="72" t="s">
        <v>101</v>
      </c>
      <c r="S5" s="70" t="s">
        <v>99</v>
      </c>
      <c r="T5" s="70" t="s">
        <v>98</v>
      </c>
      <c r="U5" s="70" t="s">
        <v>101</v>
      </c>
      <c r="V5" s="72" t="s">
        <v>102</v>
      </c>
      <c r="W5" s="72" t="s">
        <v>98</v>
      </c>
      <c r="X5" s="88" t="s">
        <v>101</v>
      </c>
    </row>
    <row r="6" spans="1:26" s="21" customFormat="1" ht="31.9" customHeight="1" x14ac:dyDescent="0.2">
      <c r="A6" s="53"/>
      <c r="B6" s="54"/>
      <c r="C6" s="55"/>
      <c r="D6" s="55"/>
      <c r="E6" s="55"/>
      <c r="F6" s="58">
        <f>F7+F22+F56</f>
        <v>2952</v>
      </c>
      <c r="G6" s="58">
        <f t="shared" ref="G6:X6" si="0">G7+G22</f>
        <v>688</v>
      </c>
      <c r="H6" s="58">
        <f t="shared" si="0"/>
        <v>0</v>
      </c>
      <c r="I6" s="58">
        <f t="shared" si="0"/>
        <v>12</v>
      </c>
      <c r="J6" s="58">
        <f t="shared" si="0"/>
        <v>30</v>
      </c>
      <c r="K6" s="58">
        <f>K22</f>
        <v>1440</v>
      </c>
      <c r="L6" s="58">
        <f t="shared" si="0"/>
        <v>432</v>
      </c>
      <c r="M6" s="58">
        <f>M7+M22+N6+O6</f>
        <v>612</v>
      </c>
      <c r="N6" s="58">
        <f t="shared" si="0"/>
        <v>0</v>
      </c>
      <c r="O6" s="58">
        <f t="shared" si="0"/>
        <v>0</v>
      </c>
      <c r="P6" s="58">
        <f>P7+P22+Q6+R6</f>
        <v>864</v>
      </c>
      <c r="Q6" s="58">
        <f t="shared" si="0"/>
        <v>0</v>
      </c>
      <c r="R6" s="58">
        <f t="shared" si="0"/>
        <v>0</v>
      </c>
      <c r="S6" s="58">
        <f>S7+S22+T6+U6</f>
        <v>612</v>
      </c>
      <c r="T6" s="58">
        <f t="shared" si="0"/>
        <v>0</v>
      </c>
      <c r="U6" s="58">
        <f t="shared" si="0"/>
        <v>0</v>
      </c>
      <c r="V6" s="58">
        <f>V7+V22+W6+X6</f>
        <v>828</v>
      </c>
      <c r="W6" s="58">
        <f t="shared" si="0"/>
        <v>0</v>
      </c>
      <c r="X6" s="58">
        <f t="shared" si="0"/>
        <v>0</v>
      </c>
      <c r="Y6" s="21">
        <f>Y7+Y22</f>
        <v>2952</v>
      </c>
      <c r="Z6" s="21">
        <f>SUM(M6+P6+S6+V6)</f>
        <v>2916</v>
      </c>
    </row>
    <row r="7" spans="1:26" ht="15" customHeight="1" x14ac:dyDescent="0.2">
      <c r="A7" s="41" t="s">
        <v>76</v>
      </c>
      <c r="B7" s="47" t="s">
        <v>93</v>
      </c>
      <c r="C7" s="47"/>
      <c r="D7" s="47"/>
      <c r="E7" s="47"/>
      <c r="F7" s="47">
        <f>SUM(F8:F21)</f>
        <v>1476</v>
      </c>
      <c r="G7" s="47">
        <f t="shared" ref="G7:L7" si="1">SUM(G8:G21)</f>
        <v>688</v>
      </c>
      <c r="H7" s="47">
        <f t="shared" si="1"/>
        <v>0</v>
      </c>
      <c r="I7" s="47">
        <f t="shared" si="1"/>
        <v>0</v>
      </c>
      <c r="J7" s="47">
        <f t="shared" si="1"/>
        <v>18</v>
      </c>
      <c r="K7" s="47">
        <f t="shared" si="1"/>
        <v>0</v>
      </c>
      <c r="L7" s="47">
        <f t="shared" si="1"/>
        <v>0</v>
      </c>
      <c r="M7" s="47">
        <f>SUM(M8:M21)</f>
        <v>404</v>
      </c>
      <c r="N7" s="47">
        <f t="shared" ref="N7:O7" si="2">SUM(N8:N21)</f>
        <v>0</v>
      </c>
      <c r="O7" s="47">
        <f t="shared" si="2"/>
        <v>0</v>
      </c>
      <c r="P7" s="47">
        <f>SUM(P8:P21)</f>
        <v>486</v>
      </c>
      <c r="Q7" s="47">
        <f t="shared" ref="Q7" si="3">SUM(Q8:Q21)</f>
        <v>0</v>
      </c>
      <c r="R7" s="47">
        <f t="shared" ref="R7" si="4">SUM(R8:R21)</f>
        <v>0</v>
      </c>
      <c r="S7" s="47">
        <f>SUM(S8:S21)</f>
        <v>442</v>
      </c>
      <c r="T7" s="47">
        <f t="shared" ref="T7" si="5">SUM(T8:T21)</f>
        <v>0</v>
      </c>
      <c r="U7" s="47">
        <f t="shared" ref="U7" si="6">SUM(U8:U21)</f>
        <v>0</v>
      </c>
      <c r="V7" s="47">
        <f t="shared" ref="V7" si="7">SUM(V8:V21)</f>
        <v>144</v>
      </c>
      <c r="W7" s="47">
        <f t="shared" ref="W7" si="8">SUM(W8:W21)</f>
        <v>0</v>
      </c>
      <c r="X7" s="73">
        <f t="shared" ref="X7" si="9">SUM(X8:X21)</f>
        <v>0</v>
      </c>
      <c r="Y7" s="5">
        <f t="shared" ref="Y7:Y21" si="10">SUM(M7:X7)</f>
        <v>1476</v>
      </c>
    </row>
    <row r="8" spans="1:26" s="5" customFormat="1" ht="15" customHeight="1" x14ac:dyDescent="0.2">
      <c r="A8" s="20" t="s">
        <v>124</v>
      </c>
      <c r="B8" s="24" t="s">
        <v>55</v>
      </c>
      <c r="C8" s="35">
        <v>3</v>
      </c>
      <c r="D8" s="35"/>
      <c r="E8" s="35"/>
      <c r="F8" s="44">
        <v>72</v>
      </c>
      <c r="G8" s="19">
        <v>36</v>
      </c>
      <c r="H8" s="19"/>
      <c r="I8" s="85"/>
      <c r="J8" s="19">
        <v>6</v>
      </c>
      <c r="K8" s="44"/>
      <c r="L8" s="93"/>
      <c r="M8" s="68">
        <v>17</v>
      </c>
      <c r="N8" s="68"/>
      <c r="O8" s="68"/>
      <c r="P8" s="66">
        <v>22</v>
      </c>
      <c r="Q8" s="66"/>
      <c r="R8" s="66"/>
      <c r="S8" s="68">
        <v>33</v>
      </c>
      <c r="T8" s="68"/>
      <c r="U8" s="68"/>
      <c r="V8" s="66"/>
      <c r="W8" s="66"/>
      <c r="X8" s="74"/>
      <c r="Y8" s="5">
        <f t="shared" si="10"/>
        <v>72</v>
      </c>
    </row>
    <row r="9" spans="1:26" ht="15" customHeight="1" x14ac:dyDescent="0.2">
      <c r="A9" s="20" t="s">
        <v>125</v>
      </c>
      <c r="B9" s="24" t="s">
        <v>56</v>
      </c>
      <c r="C9" s="19"/>
      <c r="D9" s="19">
        <v>3</v>
      </c>
      <c r="E9" s="19"/>
      <c r="F9" s="44">
        <v>108</v>
      </c>
      <c r="G9" s="19">
        <v>54</v>
      </c>
      <c r="H9" s="19"/>
      <c r="I9" s="85"/>
      <c r="J9" s="19"/>
      <c r="K9" s="44"/>
      <c r="L9" s="93"/>
      <c r="M9" s="68">
        <v>17</v>
      </c>
      <c r="N9" s="68"/>
      <c r="O9" s="68"/>
      <c r="P9" s="66">
        <v>22</v>
      </c>
      <c r="Q9" s="66"/>
      <c r="R9" s="66"/>
      <c r="S9" s="68">
        <v>69</v>
      </c>
      <c r="T9" s="68"/>
      <c r="U9" s="68"/>
      <c r="V9" s="66"/>
      <c r="W9" s="66"/>
      <c r="X9" s="74"/>
      <c r="Y9" s="5">
        <f t="shared" si="10"/>
        <v>108</v>
      </c>
    </row>
    <row r="10" spans="1:26" ht="15" customHeight="1" x14ac:dyDescent="0.2">
      <c r="A10" s="20" t="s">
        <v>126</v>
      </c>
      <c r="B10" s="20" t="s">
        <v>57</v>
      </c>
      <c r="C10" s="19">
        <v>3</v>
      </c>
      <c r="D10" s="19"/>
      <c r="E10" s="19"/>
      <c r="F10" s="44">
        <v>340</v>
      </c>
      <c r="G10" s="19">
        <v>50</v>
      </c>
      <c r="H10" s="19"/>
      <c r="I10" s="85"/>
      <c r="J10" s="19">
        <v>6</v>
      </c>
      <c r="K10" s="44"/>
      <c r="L10" s="93"/>
      <c r="M10" s="68">
        <v>114</v>
      </c>
      <c r="N10" s="68"/>
      <c r="O10" s="68"/>
      <c r="P10" s="66">
        <v>128</v>
      </c>
      <c r="Q10" s="66"/>
      <c r="R10" s="66"/>
      <c r="S10" s="68">
        <v>98</v>
      </c>
      <c r="T10" s="68"/>
      <c r="U10" s="68"/>
      <c r="V10" s="66"/>
      <c r="W10" s="66"/>
      <c r="X10" s="74"/>
      <c r="Y10" s="5">
        <f t="shared" si="10"/>
        <v>340</v>
      </c>
    </row>
    <row r="11" spans="1:26" s="5" customFormat="1" ht="15" customHeight="1" x14ac:dyDescent="0.2">
      <c r="A11" s="20" t="s">
        <v>127</v>
      </c>
      <c r="B11" s="20" t="s">
        <v>58</v>
      </c>
      <c r="C11" s="19"/>
      <c r="D11" s="19">
        <v>2</v>
      </c>
      <c r="E11" s="19"/>
      <c r="F11" s="44">
        <v>72</v>
      </c>
      <c r="G11" s="19">
        <v>70</v>
      </c>
      <c r="H11" s="19"/>
      <c r="I11" s="85"/>
      <c r="J11" s="19"/>
      <c r="K11" s="44"/>
      <c r="L11" s="93"/>
      <c r="M11" s="68">
        <v>34</v>
      </c>
      <c r="N11" s="68"/>
      <c r="O11" s="68"/>
      <c r="P11" s="66">
        <v>38</v>
      </c>
      <c r="Q11" s="66"/>
      <c r="R11" s="66"/>
      <c r="S11" s="68"/>
      <c r="T11" s="68"/>
      <c r="U11" s="68"/>
      <c r="V11" s="66"/>
      <c r="W11" s="66"/>
      <c r="X11" s="74"/>
      <c r="Y11" s="5">
        <f t="shared" si="10"/>
        <v>72</v>
      </c>
    </row>
    <row r="12" spans="1:26" s="5" customFormat="1" ht="15" customHeight="1" x14ac:dyDescent="0.2">
      <c r="A12" s="20" t="s">
        <v>128</v>
      </c>
      <c r="B12" s="24" t="s">
        <v>59</v>
      </c>
      <c r="C12" s="35"/>
      <c r="D12" s="35">
        <v>3</v>
      </c>
      <c r="E12" s="35"/>
      <c r="F12" s="44">
        <v>136</v>
      </c>
      <c r="G12" s="19">
        <v>46</v>
      </c>
      <c r="H12" s="19"/>
      <c r="I12" s="85"/>
      <c r="J12" s="19"/>
      <c r="K12" s="44"/>
      <c r="L12" s="93"/>
      <c r="M12" s="68">
        <v>38</v>
      </c>
      <c r="N12" s="68"/>
      <c r="O12" s="68"/>
      <c r="P12" s="66">
        <v>62</v>
      </c>
      <c r="Q12" s="66"/>
      <c r="R12" s="66"/>
      <c r="S12" s="68">
        <v>36</v>
      </c>
      <c r="T12" s="68"/>
      <c r="U12" s="68"/>
      <c r="V12" s="66"/>
      <c r="W12" s="66"/>
      <c r="X12" s="74"/>
      <c r="Y12" s="5">
        <f t="shared" si="10"/>
        <v>136</v>
      </c>
    </row>
    <row r="13" spans="1:26" ht="15" customHeight="1" x14ac:dyDescent="0.2">
      <c r="A13" s="20" t="s">
        <v>129</v>
      </c>
      <c r="B13" s="24" t="s">
        <v>60</v>
      </c>
      <c r="C13" s="35"/>
      <c r="D13" s="35">
        <v>3</v>
      </c>
      <c r="E13" s="35"/>
      <c r="F13" s="44">
        <v>108</v>
      </c>
      <c r="G13" s="19">
        <v>106</v>
      </c>
      <c r="H13" s="19"/>
      <c r="I13" s="85"/>
      <c r="J13" s="19"/>
      <c r="K13" s="44"/>
      <c r="L13" s="93"/>
      <c r="M13" s="68">
        <v>34</v>
      </c>
      <c r="N13" s="68"/>
      <c r="O13" s="68"/>
      <c r="P13" s="66">
        <v>42</v>
      </c>
      <c r="Q13" s="66"/>
      <c r="R13" s="66"/>
      <c r="S13" s="68">
        <v>32</v>
      </c>
      <c r="T13" s="68"/>
      <c r="U13" s="68"/>
      <c r="V13" s="66"/>
      <c r="W13" s="66"/>
      <c r="X13" s="74"/>
      <c r="Y13" s="5">
        <f t="shared" si="10"/>
        <v>108</v>
      </c>
    </row>
    <row r="14" spans="1:26" ht="15" customHeight="1" x14ac:dyDescent="0.2">
      <c r="A14" s="20" t="s">
        <v>130</v>
      </c>
      <c r="B14" s="24" t="s">
        <v>61</v>
      </c>
      <c r="C14" s="35"/>
      <c r="D14" s="35">
        <v>4</v>
      </c>
      <c r="E14" s="35"/>
      <c r="F14" s="44">
        <v>72</v>
      </c>
      <c r="G14" s="19">
        <v>34</v>
      </c>
      <c r="H14" s="19"/>
      <c r="I14" s="85"/>
      <c r="J14" s="19"/>
      <c r="K14" s="44"/>
      <c r="L14" s="93"/>
      <c r="M14" s="68"/>
      <c r="N14" s="68"/>
      <c r="O14" s="68"/>
      <c r="P14" s="66"/>
      <c r="Q14" s="66"/>
      <c r="R14" s="66"/>
      <c r="S14" s="68"/>
      <c r="T14" s="68"/>
      <c r="U14" s="68"/>
      <c r="V14" s="66">
        <v>72</v>
      </c>
      <c r="W14" s="66"/>
      <c r="X14" s="74"/>
      <c r="Y14" s="5">
        <f t="shared" si="10"/>
        <v>72</v>
      </c>
    </row>
    <row r="15" spans="1:26" ht="15" customHeight="1" x14ac:dyDescent="0.2">
      <c r="A15" s="20" t="s">
        <v>131</v>
      </c>
      <c r="B15" s="24" t="s">
        <v>62</v>
      </c>
      <c r="C15" s="35"/>
      <c r="D15" s="35">
        <v>4</v>
      </c>
      <c r="E15" s="35"/>
      <c r="F15" s="44">
        <v>72</v>
      </c>
      <c r="G15" s="19">
        <v>28</v>
      </c>
      <c r="H15" s="19"/>
      <c r="I15" s="85"/>
      <c r="J15" s="19"/>
      <c r="K15" s="44"/>
      <c r="L15" s="93"/>
      <c r="M15" s="68"/>
      <c r="N15" s="68"/>
      <c r="O15" s="68"/>
      <c r="P15" s="66"/>
      <c r="Q15" s="66"/>
      <c r="R15" s="66"/>
      <c r="S15" s="68"/>
      <c r="T15" s="68"/>
      <c r="U15" s="68"/>
      <c r="V15" s="66">
        <v>72</v>
      </c>
      <c r="W15" s="66"/>
      <c r="X15" s="74"/>
      <c r="Y15" s="5">
        <f t="shared" si="10"/>
        <v>72</v>
      </c>
    </row>
    <row r="16" spans="1:26" s="5" customFormat="1" ht="15" customHeight="1" x14ac:dyDescent="0.2">
      <c r="A16" s="20" t="s">
        <v>132</v>
      </c>
      <c r="B16" s="24" t="s">
        <v>63</v>
      </c>
      <c r="C16" s="35"/>
      <c r="D16" s="35">
        <v>2</v>
      </c>
      <c r="E16" s="35"/>
      <c r="F16" s="44">
        <v>72</v>
      </c>
      <c r="G16" s="19">
        <v>22</v>
      </c>
      <c r="H16" s="19"/>
      <c r="I16" s="85"/>
      <c r="J16" s="19"/>
      <c r="K16" s="44"/>
      <c r="L16" s="93"/>
      <c r="M16" s="68"/>
      <c r="N16" s="68"/>
      <c r="O16" s="68"/>
      <c r="P16" s="66"/>
      <c r="Q16" s="66"/>
      <c r="R16" s="66"/>
      <c r="S16" s="68">
        <v>72</v>
      </c>
      <c r="T16" s="68"/>
      <c r="U16" s="68"/>
      <c r="V16" s="66"/>
      <c r="W16" s="66"/>
      <c r="X16" s="74"/>
      <c r="Y16" s="5">
        <f t="shared" si="10"/>
        <v>72</v>
      </c>
    </row>
    <row r="17" spans="1:25" ht="15" customHeight="1" x14ac:dyDescent="0.2">
      <c r="A17" s="20" t="s">
        <v>133</v>
      </c>
      <c r="B17" s="24" t="s">
        <v>64</v>
      </c>
      <c r="C17" s="35">
        <v>3</v>
      </c>
      <c r="D17" s="35"/>
      <c r="E17" s="35"/>
      <c r="F17" s="44">
        <v>180</v>
      </c>
      <c r="G17" s="19">
        <v>34</v>
      </c>
      <c r="H17" s="19"/>
      <c r="I17" s="85"/>
      <c r="J17" s="19">
        <v>6</v>
      </c>
      <c r="K17" s="44"/>
      <c r="L17" s="93"/>
      <c r="M17" s="68">
        <v>34</v>
      </c>
      <c r="N17" s="68"/>
      <c r="O17" s="68"/>
      <c r="P17" s="66">
        <v>44</v>
      </c>
      <c r="Q17" s="66"/>
      <c r="R17" s="66"/>
      <c r="S17" s="68">
        <v>102</v>
      </c>
      <c r="T17" s="68"/>
      <c r="U17" s="68"/>
      <c r="V17" s="66"/>
      <c r="W17" s="66"/>
      <c r="X17" s="74"/>
      <c r="Y17" s="5">
        <f t="shared" si="10"/>
        <v>180</v>
      </c>
    </row>
    <row r="18" spans="1:25" ht="15" customHeight="1" x14ac:dyDescent="0.2">
      <c r="A18" s="20" t="s">
        <v>134</v>
      </c>
      <c r="B18" s="24" t="s">
        <v>65</v>
      </c>
      <c r="C18" s="35"/>
      <c r="D18" s="35">
        <v>2</v>
      </c>
      <c r="E18" s="35"/>
      <c r="F18" s="44">
        <v>72</v>
      </c>
      <c r="G18" s="19">
        <v>94</v>
      </c>
      <c r="H18" s="19"/>
      <c r="I18" s="85"/>
      <c r="J18" s="19"/>
      <c r="K18" s="44"/>
      <c r="L18" s="93"/>
      <c r="M18" s="68">
        <v>34</v>
      </c>
      <c r="N18" s="68"/>
      <c r="O18" s="68"/>
      <c r="P18" s="66">
        <v>38</v>
      </c>
      <c r="Q18" s="66"/>
      <c r="R18" s="66"/>
      <c r="S18" s="68"/>
      <c r="T18" s="68"/>
      <c r="U18" s="68"/>
      <c r="V18" s="66"/>
      <c r="W18" s="66"/>
      <c r="X18" s="74"/>
      <c r="Y18" s="5">
        <f t="shared" si="10"/>
        <v>72</v>
      </c>
    </row>
    <row r="19" spans="1:25" ht="15" customHeight="1" x14ac:dyDescent="0.2">
      <c r="A19" s="20" t="s">
        <v>135</v>
      </c>
      <c r="B19" s="24" t="s">
        <v>66</v>
      </c>
      <c r="C19" s="35"/>
      <c r="D19" s="35">
        <v>2</v>
      </c>
      <c r="E19" s="35"/>
      <c r="F19" s="44">
        <v>72</v>
      </c>
      <c r="G19" s="19">
        <v>62</v>
      </c>
      <c r="H19" s="19"/>
      <c r="I19" s="85"/>
      <c r="J19" s="19"/>
      <c r="K19" s="44"/>
      <c r="L19" s="93"/>
      <c r="M19" s="68">
        <v>34</v>
      </c>
      <c r="N19" s="68"/>
      <c r="O19" s="68"/>
      <c r="P19" s="66">
        <v>38</v>
      </c>
      <c r="Q19" s="66"/>
      <c r="R19" s="66"/>
      <c r="S19" s="68"/>
      <c r="T19" s="68"/>
      <c r="U19" s="68"/>
      <c r="V19" s="66"/>
      <c r="W19" s="66"/>
      <c r="X19" s="74"/>
      <c r="Y19" s="5">
        <f t="shared" si="10"/>
        <v>72</v>
      </c>
    </row>
    <row r="20" spans="1:25" ht="15" customHeight="1" x14ac:dyDescent="0.2">
      <c r="A20" s="20" t="s">
        <v>136</v>
      </c>
      <c r="B20" s="24" t="s">
        <v>123</v>
      </c>
      <c r="C20" s="35"/>
      <c r="D20" s="35">
        <v>2</v>
      </c>
      <c r="E20" s="35"/>
      <c r="F20" s="44">
        <v>68</v>
      </c>
      <c r="G20" s="19">
        <v>36</v>
      </c>
      <c r="H20" s="19"/>
      <c r="I20" s="85"/>
      <c r="J20" s="19"/>
      <c r="K20" s="44"/>
      <c r="L20" s="93"/>
      <c r="M20" s="68">
        <v>34</v>
      </c>
      <c r="N20" s="68"/>
      <c r="O20" s="68"/>
      <c r="P20" s="66">
        <v>34</v>
      </c>
      <c r="Q20" s="66"/>
      <c r="R20" s="66"/>
      <c r="S20" s="68"/>
      <c r="T20" s="68"/>
      <c r="U20" s="68"/>
      <c r="V20" s="66"/>
      <c r="W20" s="66"/>
      <c r="X20" s="74"/>
      <c r="Y20" s="5">
        <f t="shared" si="10"/>
        <v>68</v>
      </c>
    </row>
    <row r="21" spans="1:25" s="5" customFormat="1" ht="15" customHeight="1" x14ac:dyDescent="0.2">
      <c r="A21" s="20" t="s">
        <v>53</v>
      </c>
      <c r="B21" s="24" t="s">
        <v>54</v>
      </c>
      <c r="C21" s="35"/>
      <c r="D21" s="35"/>
      <c r="E21" s="35">
        <v>2</v>
      </c>
      <c r="F21" s="44">
        <v>32</v>
      </c>
      <c r="G21" s="19">
        <v>16</v>
      </c>
      <c r="H21" s="19"/>
      <c r="I21" s="85"/>
      <c r="J21" s="19"/>
      <c r="K21" s="44"/>
      <c r="L21" s="93"/>
      <c r="M21" s="68">
        <v>14</v>
      </c>
      <c r="N21" s="68"/>
      <c r="O21" s="68"/>
      <c r="P21" s="66">
        <v>18</v>
      </c>
      <c r="Q21" s="66"/>
      <c r="R21" s="66"/>
      <c r="S21" s="68"/>
      <c r="T21" s="68"/>
      <c r="U21" s="68"/>
      <c r="V21" s="66"/>
      <c r="W21" s="66"/>
      <c r="X21" s="74"/>
      <c r="Y21" s="5">
        <f t="shared" si="10"/>
        <v>32</v>
      </c>
    </row>
    <row r="22" spans="1:25" s="5" customFormat="1" ht="15" customHeight="1" x14ac:dyDescent="0.2">
      <c r="A22" s="49"/>
      <c r="B22" s="56" t="s">
        <v>94</v>
      </c>
      <c r="C22" s="50"/>
      <c r="D22" s="50"/>
      <c r="E22" s="50"/>
      <c r="F22" s="51">
        <f>F23+F36+F30</f>
        <v>1440</v>
      </c>
      <c r="G22" s="51">
        <f>G23+G36+G56</f>
        <v>0</v>
      </c>
      <c r="H22" s="51">
        <f>H23+H36+H56</f>
        <v>0</v>
      </c>
      <c r="I22" s="51">
        <f>I23+I36+I56</f>
        <v>12</v>
      </c>
      <c r="J22" s="51">
        <f>J23+J36+J56</f>
        <v>12</v>
      </c>
      <c r="K22" s="51">
        <f>K23+K36+K56+K30</f>
        <v>1440</v>
      </c>
      <c r="L22" s="51">
        <f>L23+L36+L56+L30</f>
        <v>432</v>
      </c>
      <c r="M22" s="51">
        <f>SUM(M23+M30+M36)</f>
        <v>208</v>
      </c>
      <c r="N22" s="51">
        <f>N23+N36+N56</f>
        <v>0</v>
      </c>
      <c r="O22" s="51">
        <f>O23+O36+O56</f>
        <v>0</v>
      </c>
      <c r="P22" s="51">
        <f>SUM(P23+P30+P36)</f>
        <v>378</v>
      </c>
      <c r="Q22" s="51">
        <f>Q23+Q36+Q56</f>
        <v>0</v>
      </c>
      <c r="R22" s="51">
        <f>R23+R36+R56</f>
        <v>0</v>
      </c>
      <c r="S22" s="51">
        <f>S23+S36+S56+S30</f>
        <v>170</v>
      </c>
      <c r="T22" s="51">
        <f>T23+T36+T56</f>
        <v>0</v>
      </c>
      <c r="U22" s="51">
        <f>U23+U36+U56</f>
        <v>0</v>
      </c>
      <c r="V22" s="51">
        <f>V23+V36+V56+V30</f>
        <v>684</v>
      </c>
      <c r="W22" s="51">
        <f>W23+W36+W56</f>
        <v>0</v>
      </c>
      <c r="X22" s="51">
        <f>X23+X36+X56</f>
        <v>0</v>
      </c>
      <c r="Y22" s="51">
        <f>SUM(Y23+Y30+Y36+Y56)</f>
        <v>1476</v>
      </c>
    </row>
    <row r="23" spans="1:25" s="5" customFormat="1" ht="15" customHeight="1" x14ac:dyDescent="0.2">
      <c r="A23" s="45" t="s">
        <v>179</v>
      </c>
      <c r="B23" s="125" t="s">
        <v>180</v>
      </c>
      <c r="C23" s="43"/>
      <c r="D23" s="43"/>
      <c r="E23" s="46"/>
      <c r="F23" s="47">
        <f>SUM(F24:F29)</f>
        <v>200</v>
      </c>
      <c r="G23" s="47">
        <f>SUM(G24:G35)</f>
        <v>0</v>
      </c>
      <c r="H23" s="47">
        <f>SUM(H24:H35)</f>
        <v>0</v>
      </c>
      <c r="I23" s="47">
        <f>SUM(I24:I35)</f>
        <v>0</v>
      </c>
      <c r="J23" s="47">
        <f>SUM(J24:J35)</f>
        <v>0</v>
      </c>
      <c r="K23" s="47">
        <f>SUM(K24:K29)</f>
        <v>200</v>
      </c>
      <c r="L23" s="47">
        <f>SUM(L24:L29)</f>
        <v>0</v>
      </c>
      <c r="M23" s="47">
        <f>SUM(M24:M29)</f>
        <v>0</v>
      </c>
      <c r="N23" s="47">
        <f>SUM(N24:N35)</f>
        <v>0</v>
      </c>
      <c r="O23" s="47">
        <f>SUM(O24:O35)</f>
        <v>0</v>
      </c>
      <c r="P23" s="47">
        <f>SUM(P24:P29)</f>
        <v>64</v>
      </c>
      <c r="Q23" s="47">
        <f>SUM(Q24:Q35)</f>
        <v>0</v>
      </c>
      <c r="R23" s="47">
        <f>SUM(R24:R35)</f>
        <v>0</v>
      </c>
      <c r="S23" s="47">
        <f>SUM(S24:S29)</f>
        <v>0</v>
      </c>
      <c r="T23" s="47">
        <f>SUM(T24:T35)</f>
        <v>0</v>
      </c>
      <c r="U23" s="47">
        <f>SUM(U24:U35)</f>
        <v>0</v>
      </c>
      <c r="V23" s="47">
        <f>SUM(V24:V29)</f>
        <v>136</v>
      </c>
      <c r="W23" s="47">
        <f>SUM(W24:W35)</f>
        <v>0</v>
      </c>
      <c r="X23" s="47">
        <f>SUM(X24:X35)</f>
        <v>0</v>
      </c>
      <c r="Y23" s="47">
        <f>SUM(Y24:Y29)</f>
        <v>200</v>
      </c>
    </row>
    <row r="24" spans="1:25" s="5" customFormat="1" ht="16.5" customHeight="1" x14ac:dyDescent="0.2">
      <c r="A24" s="161" t="s">
        <v>181</v>
      </c>
      <c r="B24" s="162" t="s">
        <v>182</v>
      </c>
      <c r="C24" s="160"/>
      <c r="D24" s="35">
        <v>3</v>
      </c>
      <c r="E24" s="35"/>
      <c r="F24" s="44">
        <v>32</v>
      </c>
      <c r="G24" s="19"/>
      <c r="H24" s="19"/>
      <c r="I24" s="85"/>
      <c r="J24" s="19"/>
      <c r="K24" s="44">
        <v>32</v>
      </c>
      <c r="L24" s="90"/>
      <c r="M24" s="68"/>
      <c r="N24" s="68"/>
      <c r="O24" s="68"/>
      <c r="P24" s="66"/>
      <c r="Q24" s="66"/>
      <c r="R24" s="66"/>
      <c r="S24" s="68"/>
      <c r="T24" s="68"/>
      <c r="U24" s="68"/>
      <c r="V24" s="66">
        <v>32</v>
      </c>
      <c r="W24" s="66"/>
      <c r="X24" s="74"/>
      <c r="Y24" s="5">
        <f t="shared" ref="Y24:Y51" si="11">SUM(M24:X24)</f>
        <v>32</v>
      </c>
    </row>
    <row r="25" spans="1:25" s="5" customFormat="1" ht="25.5" customHeight="1" x14ac:dyDescent="0.2">
      <c r="A25" s="161" t="s">
        <v>183</v>
      </c>
      <c r="B25" s="162" t="s">
        <v>72</v>
      </c>
      <c r="C25" s="160"/>
      <c r="D25" s="35">
        <v>1</v>
      </c>
      <c r="E25" s="35"/>
      <c r="F25" s="44">
        <v>32</v>
      </c>
      <c r="G25" s="19"/>
      <c r="H25" s="19"/>
      <c r="I25" s="85"/>
      <c r="J25" s="19"/>
      <c r="K25" s="44">
        <v>32</v>
      </c>
      <c r="L25" s="90"/>
      <c r="M25" s="68"/>
      <c r="N25" s="68"/>
      <c r="O25" s="68"/>
      <c r="P25" s="66">
        <v>32</v>
      </c>
      <c r="Q25" s="66"/>
      <c r="R25" s="66"/>
      <c r="S25" s="68"/>
      <c r="T25" s="68"/>
      <c r="U25" s="68"/>
      <c r="V25" s="66"/>
      <c r="W25" s="66"/>
      <c r="X25" s="74"/>
      <c r="Y25" s="5">
        <f t="shared" si="11"/>
        <v>32</v>
      </c>
    </row>
    <row r="26" spans="1:25" s="5" customFormat="1" ht="15" customHeight="1" x14ac:dyDescent="0.2">
      <c r="A26" s="161" t="s">
        <v>184</v>
      </c>
      <c r="B26" s="162" t="s">
        <v>73</v>
      </c>
      <c r="C26" s="160"/>
      <c r="D26" s="87">
        <v>4</v>
      </c>
      <c r="E26" s="87"/>
      <c r="F26" s="44">
        <v>36</v>
      </c>
      <c r="G26" s="86"/>
      <c r="H26" s="86"/>
      <c r="I26" s="85"/>
      <c r="J26" s="86"/>
      <c r="K26" s="44">
        <v>36</v>
      </c>
      <c r="L26" s="90"/>
      <c r="M26" s="68"/>
      <c r="N26" s="68"/>
      <c r="O26" s="68"/>
      <c r="P26" s="66"/>
      <c r="Q26" s="66"/>
      <c r="R26" s="66"/>
      <c r="S26" s="68"/>
      <c r="T26" s="68"/>
      <c r="U26" s="68"/>
      <c r="V26" s="66">
        <v>36</v>
      </c>
      <c r="W26" s="66"/>
      <c r="X26" s="74"/>
      <c r="Y26" s="5">
        <f t="shared" si="11"/>
        <v>36</v>
      </c>
    </row>
    <row r="27" spans="1:25" s="5" customFormat="1" ht="12.75" customHeight="1" x14ac:dyDescent="0.2">
      <c r="A27" s="161" t="s">
        <v>185</v>
      </c>
      <c r="B27" s="162" t="s">
        <v>66</v>
      </c>
      <c r="C27" s="160"/>
      <c r="D27" s="87">
        <v>3.4</v>
      </c>
      <c r="E27" s="87"/>
      <c r="F27" s="44">
        <v>36</v>
      </c>
      <c r="G27" s="86"/>
      <c r="H27" s="86"/>
      <c r="I27" s="85"/>
      <c r="J27" s="86"/>
      <c r="K27" s="44">
        <v>36</v>
      </c>
      <c r="L27" s="90"/>
      <c r="M27" s="68"/>
      <c r="N27" s="68"/>
      <c r="O27" s="68"/>
      <c r="P27" s="66"/>
      <c r="Q27" s="66"/>
      <c r="R27" s="66"/>
      <c r="S27" s="68"/>
      <c r="T27" s="68"/>
      <c r="U27" s="68"/>
      <c r="V27" s="66">
        <v>36</v>
      </c>
      <c r="W27" s="66"/>
      <c r="X27" s="74"/>
      <c r="Y27" s="5">
        <f t="shared" si="11"/>
        <v>36</v>
      </c>
    </row>
    <row r="28" spans="1:25" s="5" customFormat="1" ht="15" customHeight="1" x14ac:dyDescent="0.2">
      <c r="A28" s="161" t="s">
        <v>186</v>
      </c>
      <c r="B28" s="162" t="s">
        <v>122</v>
      </c>
      <c r="C28" s="160"/>
      <c r="D28" s="87">
        <v>2</v>
      </c>
      <c r="E28" s="87"/>
      <c r="F28" s="44">
        <v>32</v>
      </c>
      <c r="G28" s="86"/>
      <c r="H28" s="86"/>
      <c r="I28" s="85"/>
      <c r="J28" s="86"/>
      <c r="K28" s="44">
        <v>32</v>
      </c>
      <c r="L28" s="90"/>
      <c r="M28" s="68"/>
      <c r="N28" s="68"/>
      <c r="O28" s="68"/>
      <c r="P28" s="66"/>
      <c r="Q28" s="66"/>
      <c r="R28" s="66"/>
      <c r="S28" s="68"/>
      <c r="T28" s="68"/>
      <c r="U28" s="68"/>
      <c r="V28" s="66">
        <v>32</v>
      </c>
      <c r="W28" s="66"/>
      <c r="X28" s="74"/>
      <c r="Y28" s="5">
        <f t="shared" si="11"/>
        <v>32</v>
      </c>
    </row>
    <row r="29" spans="1:25" s="5" customFormat="1" ht="15" customHeight="1" x14ac:dyDescent="0.2">
      <c r="A29" s="161" t="s">
        <v>187</v>
      </c>
      <c r="B29" s="162" t="s">
        <v>105</v>
      </c>
      <c r="C29" s="160"/>
      <c r="D29" s="87">
        <v>2</v>
      </c>
      <c r="E29" s="87"/>
      <c r="F29" s="44">
        <v>32</v>
      </c>
      <c r="G29" s="86"/>
      <c r="H29" s="86"/>
      <c r="I29" s="85"/>
      <c r="J29" s="86"/>
      <c r="K29" s="44">
        <v>32</v>
      </c>
      <c r="L29" s="90"/>
      <c r="M29" s="68"/>
      <c r="N29" s="68"/>
      <c r="O29" s="68"/>
      <c r="P29" s="66">
        <v>32</v>
      </c>
      <c r="Q29" s="66"/>
      <c r="R29" s="66"/>
      <c r="S29" s="68"/>
      <c r="T29" s="68"/>
      <c r="U29" s="68"/>
      <c r="V29" s="66"/>
      <c r="W29" s="66"/>
      <c r="X29" s="74"/>
      <c r="Y29" s="5">
        <f t="shared" si="11"/>
        <v>32</v>
      </c>
    </row>
    <row r="30" spans="1:25" s="5" customFormat="1" ht="25.15" customHeight="1" x14ac:dyDescent="0.2">
      <c r="A30" s="184" t="s">
        <v>75</v>
      </c>
      <c r="B30" s="185" t="s">
        <v>188</v>
      </c>
      <c r="C30" s="186"/>
      <c r="D30" s="43"/>
      <c r="E30" s="43"/>
      <c r="F30" s="134">
        <f>SUM(F31:F35)</f>
        <v>160</v>
      </c>
      <c r="G30" s="44"/>
      <c r="H30" s="44"/>
      <c r="I30" s="44"/>
      <c r="J30" s="44"/>
      <c r="K30" s="44">
        <f>SUM(K31:K35)</f>
        <v>160</v>
      </c>
      <c r="L30" s="44">
        <f>SUM(L31:L35)</f>
        <v>0</v>
      </c>
      <c r="M30" s="44">
        <f>SUM(M31:M35)</f>
        <v>64</v>
      </c>
      <c r="N30" s="44"/>
      <c r="O30" s="44"/>
      <c r="P30" s="44">
        <f>SUM(P31:P35)</f>
        <v>32</v>
      </c>
      <c r="Q30" s="44"/>
      <c r="R30" s="44"/>
      <c r="S30" s="44">
        <f>SUM(S31:S35)</f>
        <v>32</v>
      </c>
      <c r="T30" s="44"/>
      <c r="U30" s="44"/>
      <c r="V30" s="44">
        <f>SUM(V31:V35)</f>
        <v>32</v>
      </c>
      <c r="W30" s="44"/>
      <c r="X30" s="187"/>
      <c r="Y30" s="64">
        <f>SUM(M30:X30)</f>
        <v>160</v>
      </c>
    </row>
    <row r="31" spans="1:25" s="5" customFormat="1" ht="19.149999999999999" customHeight="1" x14ac:dyDescent="0.2">
      <c r="A31" s="162" t="s">
        <v>189</v>
      </c>
      <c r="B31" s="162" t="s">
        <v>190</v>
      </c>
      <c r="C31" s="160"/>
      <c r="D31" s="87">
        <v>1</v>
      </c>
      <c r="E31" s="159"/>
      <c r="F31" s="163">
        <v>32</v>
      </c>
      <c r="G31" s="158"/>
      <c r="H31" s="86"/>
      <c r="I31" s="85"/>
      <c r="J31" s="86"/>
      <c r="K31" s="44">
        <v>32</v>
      </c>
      <c r="L31" s="90"/>
      <c r="M31" s="68">
        <v>32</v>
      </c>
      <c r="N31" s="68"/>
      <c r="O31" s="68"/>
      <c r="P31" s="66"/>
      <c r="Q31" s="66"/>
      <c r="R31" s="66"/>
      <c r="S31" s="68"/>
      <c r="T31" s="68"/>
      <c r="U31" s="68"/>
      <c r="V31" s="66"/>
      <c r="W31" s="66"/>
      <c r="X31" s="74"/>
      <c r="Y31" s="5">
        <f t="shared" si="11"/>
        <v>32</v>
      </c>
    </row>
    <row r="32" spans="1:25" s="5" customFormat="1" ht="16.149999999999999" customHeight="1" x14ac:dyDescent="0.2">
      <c r="A32" s="162" t="s">
        <v>191</v>
      </c>
      <c r="B32" s="162" t="s">
        <v>192</v>
      </c>
      <c r="C32" s="160"/>
      <c r="D32" s="87">
        <v>1</v>
      </c>
      <c r="E32" s="159"/>
      <c r="F32" s="163">
        <v>32</v>
      </c>
      <c r="G32" s="158"/>
      <c r="H32" s="86"/>
      <c r="I32" s="85"/>
      <c r="J32" s="86"/>
      <c r="K32" s="44">
        <v>32</v>
      </c>
      <c r="L32" s="90"/>
      <c r="M32" s="68"/>
      <c r="N32" s="68"/>
      <c r="O32" s="68"/>
      <c r="P32" s="66">
        <v>32</v>
      </c>
      <c r="Q32" s="66"/>
      <c r="R32" s="66"/>
      <c r="S32" s="68"/>
      <c r="T32" s="68"/>
      <c r="U32" s="68"/>
      <c r="V32" s="66"/>
      <c r="W32" s="66"/>
      <c r="X32" s="74"/>
      <c r="Y32" s="5">
        <f t="shared" si="11"/>
        <v>32</v>
      </c>
    </row>
    <row r="33" spans="1:25" s="5" customFormat="1" ht="17.45" customHeight="1" x14ac:dyDescent="0.2">
      <c r="A33" s="162" t="s">
        <v>193</v>
      </c>
      <c r="B33" s="162" t="s">
        <v>194</v>
      </c>
      <c r="C33" s="160"/>
      <c r="D33" s="87">
        <v>3</v>
      </c>
      <c r="E33" s="159"/>
      <c r="F33" s="163">
        <v>32</v>
      </c>
      <c r="G33" s="158"/>
      <c r="H33" s="86"/>
      <c r="I33" s="85"/>
      <c r="J33" s="86"/>
      <c r="K33" s="44">
        <v>32</v>
      </c>
      <c r="L33" s="90"/>
      <c r="M33" s="68"/>
      <c r="N33" s="68"/>
      <c r="O33" s="68"/>
      <c r="P33" s="66"/>
      <c r="Q33" s="66"/>
      <c r="R33" s="66"/>
      <c r="S33" s="68">
        <v>32</v>
      </c>
      <c r="T33" s="68"/>
      <c r="U33" s="68"/>
      <c r="V33" s="66"/>
      <c r="W33" s="66"/>
      <c r="X33" s="74"/>
      <c r="Y33" s="5">
        <f t="shared" si="11"/>
        <v>32</v>
      </c>
    </row>
    <row r="34" spans="1:25" s="5" customFormat="1" ht="17.45" customHeight="1" x14ac:dyDescent="0.2">
      <c r="A34" s="162" t="s">
        <v>107</v>
      </c>
      <c r="B34" s="162" t="s">
        <v>195</v>
      </c>
      <c r="C34" s="160"/>
      <c r="D34" s="87">
        <v>4</v>
      </c>
      <c r="E34" s="159"/>
      <c r="F34" s="163">
        <v>32</v>
      </c>
      <c r="G34" s="158"/>
      <c r="H34" s="86"/>
      <c r="I34" s="85"/>
      <c r="J34" s="86"/>
      <c r="K34" s="44">
        <v>32</v>
      </c>
      <c r="L34" s="90"/>
      <c r="M34" s="68"/>
      <c r="N34" s="68"/>
      <c r="O34" s="68"/>
      <c r="P34" s="66"/>
      <c r="Q34" s="66"/>
      <c r="R34" s="66"/>
      <c r="S34" s="68"/>
      <c r="T34" s="68"/>
      <c r="U34" s="68"/>
      <c r="V34" s="66">
        <v>32</v>
      </c>
      <c r="W34" s="66"/>
      <c r="X34" s="74"/>
      <c r="Y34" s="5">
        <f t="shared" si="11"/>
        <v>32</v>
      </c>
    </row>
    <row r="35" spans="1:25" s="5" customFormat="1" ht="26.25" customHeight="1" x14ac:dyDescent="0.2">
      <c r="A35" s="162" t="s">
        <v>108</v>
      </c>
      <c r="B35" s="162" t="s">
        <v>196</v>
      </c>
      <c r="C35" s="160"/>
      <c r="D35" s="87">
        <v>4</v>
      </c>
      <c r="E35" s="159"/>
      <c r="F35" s="163">
        <v>32</v>
      </c>
      <c r="G35" s="158"/>
      <c r="H35" s="86"/>
      <c r="I35" s="85"/>
      <c r="J35" s="86"/>
      <c r="K35" s="44">
        <v>32</v>
      </c>
      <c r="L35" s="90"/>
      <c r="M35" s="68">
        <v>32</v>
      </c>
      <c r="N35" s="68"/>
      <c r="O35" s="68"/>
      <c r="P35" s="66"/>
      <c r="Q35" s="66"/>
      <c r="R35" s="66"/>
      <c r="S35" s="68"/>
      <c r="T35" s="68"/>
      <c r="U35" s="68"/>
      <c r="V35" s="66"/>
      <c r="W35" s="66"/>
      <c r="X35" s="74"/>
      <c r="Y35" s="5">
        <f t="shared" si="11"/>
        <v>32</v>
      </c>
    </row>
    <row r="36" spans="1:25" ht="17.25" customHeight="1" x14ac:dyDescent="0.2">
      <c r="A36" s="172" t="s">
        <v>77</v>
      </c>
      <c r="B36" s="173" t="s">
        <v>95</v>
      </c>
      <c r="C36" s="50"/>
      <c r="D36" s="50"/>
      <c r="E36" s="50"/>
      <c r="F36" s="174">
        <f>F37+F42+F47+F52</f>
        <v>1080</v>
      </c>
      <c r="G36" s="51">
        <f t="shared" ref="G36:X36" si="12">G37+G42+G47</f>
        <v>0</v>
      </c>
      <c r="H36" s="51">
        <f t="shared" si="12"/>
        <v>0</v>
      </c>
      <c r="I36" s="51">
        <f t="shared" si="12"/>
        <v>12</v>
      </c>
      <c r="J36" s="51">
        <f t="shared" si="12"/>
        <v>12</v>
      </c>
      <c r="K36" s="51">
        <f>K37+K42+K47+K52</f>
        <v>1080</v>
      </c>
      <c r="L36" s="51">
        <f>L37+L42+L47+L52</f>
        <v>432</v>
      </c>
      <c r="M36" s="51">
        <f>M37+M42+M47+M52</f>
        <v>144</v>
      </c>
      <c r="N36" s="51">
        <f t="shared" si="12"/>
        <v>0</v>
      </c>
      <c r="O36" s="51">
        <f t="shared" si="12"/>
        <v>0</v>
      </c>
      <c r="P36" s="51">
        <f>P37+P42+P47+P52</f>
        <v>282</v>
      </c>
      <c r="Q36" s="51">
        <f t="shared" si="12"/>
        <v>0</v>
      </c>
      <c r="R36" s="51">
        <f t="shared" si="12"/>
        <v>0</v>
      </c>
      <c r="S36" s="51">
        <f>SUM(S37+S42+S47+S52)</f>
        <v>138</v>
      </c>
      <c r="T36" s="51">
        <f t="shared" si="12"/>
        <v>0</v>
      </c>
      <c r="U36" s="51">
        <f t="shared" si="12"/>
        <v>0</v>
      </c>
      <c r="V36" s="51">
        <f>SUM(V37+V42+V47+V52)</f>
        <v>516</v>
      </c>
      <c r="W36" s="51">
        <f t="shared" si="12"/>
        <v>0</v>
      </c>
      <c r="X36" s="51">
        <f t="shared" si="12"/>
        <v>0</v>
      </c>
      <c r="Y36" s="183">
        <f>SUM(M36:X36)</f>
        <v>1080</v>
      </c>
    </row>
    <row r="37" spans="1:25" s="60" customFormat="1" ht="33.75" customHeight="1" x14ac:dyDescent="0.2">
      <c r="A37" s="123" t="s">
        <v>78</v>
      </c>
      <c r="B37" s="176" t="s">
        <v>198</v>
      </c>
      <c r="C37" s="124"/>
      <c r="D37" s="61"/>
      <c r="E37" s="61"/>
      <c r="F37" s="47">
        <f>F38+F39+F40+F41</f>
        <v>252</v>
      </c>
      <c r="G37" s="47">
        <f t="shared" ref="G37:X37" si="13">G38+G39+G40+G41</f>
        <v>0</v>
      </c>
      <c r="H37" s="47">
        <f t="shared" si="13"/>
        <v>0</v>
      </c>
      <c r="I37" s="47">
        <f t="shared" si="13"/>
        <v>0</v>
      </c>
      <c r="J37" s="47">
        <f t="shared" si="13"/>
        <v>0</v>
      </c>
      <c r="K37" s="47">
        <f t="shared" si="13"/>
        <v>252</v>
      </c>
      <c r="L37" s="47">
        <f t="shared" si="13"/>
        <v>0</v>
      </c>
      <c r="M37" s="47">
        <f t="shared" si="13"/>
        <v>144</v>
      </c>
      <c r="N37" s="47">
        <f t="shared" si="13"/>
        <v>0</v>
      </c>
      <c r="O37" s="47">
        <f t="shared" si="13"/>
        <v>0</v>
      </c>
      <c r="P37" s="47">
        <f>P38+P39+P40+P41</f>
        <v>108</v>
      </c>
      <c r="Q37" s="47">
        <f t="shared" si="13"/>
        <v>0</v>
      </c>
      <c r="R37" s="47">
        <f t="shared" si="13"/>
        <v>0</v>
      </c>
      <c r="S37" s="47">
        <f t="shared" si="13"/>
        <v>0</v>
      </c>
      <c r="T37" s="47">
        <f t="shared" si="13"/>
        <v>0</v>
      </c>
      <c r="U37" s="47">
        <f t="shared" si="13"/>
        <v>0</v>
      </c>
      <c r="V37" s="47">
        <f t="shared" si="13"/>
        <v>0</v>
      </c>
      <c r="W37" s="47">
        <f t="shared" si="13"/>
        <v>0</v>
      </c>
      <c r="X37" s="47">
        <f t="shared" si="13"/>
        <v>0</v>
      </c>
      <c r="Y37" s="5">
        <f t="shared" si="11"/>
        <v>252</v>
      </c>
    </row>
    <row r="38" spans="1:25" ht="18.75" customHeight="1" x14ac:dyDescent="0.2">
      <c r="A38" s="20" t="s">
        <v>79</v>
      </c>
      <c r="B38" s="165" t="s">
        <v>197</v>
      </c>
      <c r="C38" s="39"/>
      <c r="D38" s="40">
        <v>1</v>
      </c>
      <c r="E38" s="40"/>
      <c r="F38" s="44">
        <v>36</v>
      </c>
      <c r="G38" s="19"/>
      <c r="H38" s="19"/>
      <c r="I38" s="85"/>
      <c r="J38" s="19"/>
      <c r="K38" s="44">
        <v>36</v>
      </c>
      <c r="L38" s="90"/>
      <c r="M38" s="68">
        <v>36</v>
      </c>
      <c r="N38" s="68"/>
      <c r="O38" s="68"/>
      <c r="P38" s="66"/>
      <c r="Q38" s="66"/>
      <c r="R38" s="66"/>
      <c r="S38" s="68"/>
      <c r="T38" s="68"/>
      <c r="U38" s="68"/>
      <c r="V38" s="66"/>
      <c r="W38" s="66"/>
      <c r="X38" s="74"/>
      <c r="Y38" s="5">
        <f t="shared" si="11"/>
        <v>36</v>
      </c>
    </row>
    <row r="39" spans="1:25" ht="19.5" customHeight="1" x14ac:dyDescent="0.2">
      <c r="A39" s="20" t="s">
        <v>152</v>
      </c>
      <c r="B39" s="164" t="s">
        <v>199</v>
      </c>
      <c r="C39" s="39"/>
      <c r="D39" s="40">
        <v>1</v>
      </c>
      <c r="E39" s="40"/>
      <c r="F39" s="44">
        <v>36</v>
      </c>
      <c r="G39" s="86"/>
      <c r="H39" s="86"/>
      <c r="I39" s="85"/>
      <c r="J39" s="86"/>
      <c r="K39" s="44">
        <v>36</v>
      </c>
      <c r="L39" s="90"/>
      <c r="M39" s="68">
        <v>36</v>
      </c>
      <c r="N39" s="68"/>
      <c r="O39" s="68"/>
      <c r="P39" s="66"/>
      <c r="Q39" s="66"/>
      <c r="R39" s="66"/>
      <c r="S39" s="68"/>
      <c r="T39" s="68"/>
      <c r="U39" s="68"/>
      <c r="V39" s="66"/>
      <c r="W39" s="66"/>
      <c r="X39" s="74"/>
      <c r="Y39" s="5">
        <f t="shared" si="11"/>
        <v>36</v>
      </c>
    </row>
    <row r="40" spans="1:25" ht="15" customHeight="1" x14ac:dyDescent="0.2">
      <c r="A40" s="20" t="s">
        <v>80</v>
      </c>
      <c r="B40" s="151" t="s">
        <v>34</v>
      </c>
      <c r="C40" s="87"/>
      <c r="D40" s="35"/>
      <c r="E40" s="35">
        <v>2</v>
      </c>
      <c r="F40" s="44">
        <v>72</v>
      </c>
      <c r="G40" s="19"/>
      <c r="H40" s="19"/>
      <c r="I40" s="85"/>
      <c r="J40" s="19"/>
      <c r="K40" s="44">
        <v>72</v>
      </c>
      <c r="L40" s="90"/>
      <c r="M40" s="68">
        <v>72</v>
      </c>
      <c r="N40" s="68"/>
      <c r="O40" s="68"/>
      <c r="P40" s="66"/>
      <c r="Q40" s="66"/>
      <c r="R40" s="66"/>
      <c r="S40" s="68"/>
      <c r="T40" s="68"/>
      <c r="U40" s="68"/>
      <c r="V40" s="66"/>
      <c r="W40" s="66"/>
      <c r="X40" s="74"/>
      <c r="Y40" s="5">
        <f t="shared" si="11"/>
        <v>72</v>
      </c>
    </row>
    <row r="41" spans="1:25" ht="12.6" customHeight="1" x14ac:dyDescent="0.2">
      <c r="A41" s="20" t="s">
        <v>81</v>
      </c>
      <c r="B41" s="167" t="s">
        <v>35</v>
      </c>
      <c r="C41" s="87"/>
      <c r="D41" s="35"/>
      <c r="E41" s="35">
        <v>2</v>
      </c>
      <c r="F41" s="44">
        <v>108</v>
      </c>
      <c r="G41" s="19"/>
      <c r="H41" s="19"/>
      <c r="I41" s="85"/>
      <c r="J41" s="19"/>
      <c r="K41" s="44">
        <v>108</v>
      </c>
      <c r="L41" s="90"/>
      <c r="M41" s="68"/>
      <c r="N41" s="68"/>
      <c r="O41" s="68"/>
      <c r="P41" s="66">
        <v>108</v>
      </c>
      <c r="Q41" s="66"/>
      <c r="R41" s="66"/>
      <c r="S41" s="68"/>
      <c r="T41" s="68"/>
      <c r="U41" s="68"/>
      <c r="V41" s="66"/>
      <c r="W41" s="66"/>
      <c r="X41" s="74"/>
      <c r="Y41" s="5">
        <f t="shared" si="11"/>
        <v>108</v>
      </c>
    </row>
    <row r="42" spans="1:25" s="60" customFormat="1" ht="48" customHeight="1" x14ac:dyDescent="0.2">
      <c r="A42" s="123" t="s">
        <v>82</v>
      </c>
      <c r="B42" s="176" t="s">
        <v>200</v>
      </c>
      <c r="C42" s="168"/>
      <c r="D42" s="46"/>
      <c r="E42" s="46"/>
      <c r="F42" s="47">
        <f>F43+F44+F45+F46</f>
        <v>252</v>
      </c>
      <c r="G42" s="47">
        <f t="shared" ref="G42:X42" si="14">SUM(G43:G46)</f>
        <v>0</v>
      </c>
      <c r="H42" s="47">
        <f t="shared" si="14"/>
        <v>0</v>
      </c>
      <c r="I42" s="47">
        <f t="shared" si="14"/>
        <v>6</v>
      </c>
      <c r="J42" s="47">
        <f t="shared" si="14"/>
        <v>6</v>
      </c>
      <c r="K42" s="47">
        <f t="shared" si="14"/>
        <v>252</v>
      </c>
      <c r="L42" s="47">
        <f t="shared" si="14"/>
        <v>0</v>
      </c>
      <c r="M42" s="47">
        <f t="shared" si="14"/>
        <v>0</v>
      </c>
      <c r="N42" s="47">
        <f t="shared" si="14"/>
        <v>0</v>
      </c>
      <c r="O42" s="47">
        <f t="shared" si="14"/>
        <v>0</v>
      </c>
      <c r="P42" s="47">
        <f t="shared" si="14"/>
        <v>144</v>
      </c>
      <c r="Q42" s="47">
        <f t="shared" si="14"/>
        <v>0</v>
      </c>
      <c r="R42" s="47">
        <f t="shared" si="14"/>
        <v>0</v>
      </c>
      <c r="S42" s="47">
        <f t="shared" si="14"/>
        <v>36</v>
      </c>
      <c r="T42" s="47">
        <f t="shared" si="14"/>
        <v>0</v>
      </c>
      <c r="U42" s="47">
        <f t="shared" si="14"/>
        <v>0</v>
      </c>
      <c r="V42" s="47">
        <f t="shared" si="14"/>
        <v>72</v>
      </c>
      <c r="W42" s="47">
        <f t="shared" si="14"/>
        <v>0</v>
      </c>
      <c r="X42" s="47">
        <f t="shared" si="14"/>
        <v>0</v>
      </c>
      <c r="Y42" s="5">
        <f t="shared" si="11"/>
        <v>252</v>
      </c>
    </row>
    <row r="43" spans="1:25" ht="15.75" customHeight="1" x14ac:dyDescent="0.2">
      <c r="A43" s="161" t="s">
        <v>83</v>
      </c>
      <c r="B43" s="162" t="s">
        <v>201</v>
      </c>
      <c r="C43" s="169"/>
      <c r="D43" s="35">
        <v>2</v>
      </c>
      <c r="E43" s="35"/>
      <c r="F43" s="44">
        <v>36</v>
      </c>
      <c r="G43" s="19"/>
      <c r="H43" s="19"/>
      <c r="I43" s="85">
        <v>6</v>
      </c>
      <c r="J43" s="86">
        <v>6</v>
      </c>
      <c r="K43" s="44">
        <v>36</v>
      </c>
      <c r="L43" s="90"/>
      <c r="M43" s="68"/>
      <c r="N43" s="68"/>
      <c r="O43" s="68"/>
      <c r="P43" s="66">
        <v>36</v>
      </c>
      <c r="Q43" s="66"/>
      <c r="R43" s="66"/>
      <c r="S43" s="68"/>
      <c r="T43" s="68"/>
      <c r="U43" s="68"/>
      <c r="V43" s="66"/>
      <c r="W43" s="66"/>
      <c r="X43" s="74"/>
      <c r="Y43" s="5">
        <f t="shared" si="11"/>
        <v>36</v>
      </c>
    </row>
    <row r="44" spans="1:25" ht="15.75" customHeight="1" x14ac:dyDescent="0.2">
      <c r="A44" s="161" t="s">
        <v>154</v>
      </c>
      <c r="B44" s="162" t="s">
        <v>202</v>
      </c>
      <c r="C44" s="169"/>
      <c r="D44" s="87">
        <v>3</v>
      </c>
      <c r="E44" s="87"/>
      <c r="F44" s="44">
        <v>36</v>
      </c>
      <c r="G44" s="86"/>
      <c r="H44" s="86"/>
      <c r="I44" s="85"/>
      <c r="J44" s="86"/>
      <c r="K44" s="44">
        <v>36</v>
      </c>
      <c r="L44" s="90"/>
      <c r="M44" s="68"/>
      <c r="N44" s="68"/>
      <c r="O44" s="68"/>
      <c r="P44" s="66"/>
      <c r="Q44" s="66"/>
      <c r="R44" s="66"/>
      <c r="S44" s="68">
        <v>36</v>
      </c>
      <c r="T44" s="68"/>
      <c r="U44" s="68"/>
      <c r="V44" s="66"/>
      <c r="W44" s="66"/>
      <c r="X44" s="74"/>
      <c r="Y44" s="5">
        <f t="shared" si="11"/>
        <v>36</v>
      </c>
    </row>
    <row r="45" spans="1:25" ht="13.15" customHeight="1" x14ac:dyDescent="0.2">
      <c r="A45" s="161" t="s">
        <v>84</v>
      </c>
      <c r="B45" s="121" t="s">
        <v>34</v>
      </c>
      <c r="C45" s="160"/>
      <c r="D45" s="35">
        <v>2</v>
      </c>
      <c r="E45" s="35"/>
      <c r="F45" s="44">
        <v>72</v>
      </c>
      <c r="G45" s="19"/>
      <c r="H45" s="19"/>
      <c r="I45" s="85"/>
      <c r="J45" s="19"/>
      <c r="K45" s="44">
        <v>72</v>
      </c>
      <c r="L45" s="90"/>
      <c r="M45" s="68"/>
      <c r="N45" s="68"/>
      <c r="O45" s="68"/>
      <c r="P45" s="66">
        <v>72</v>
      </c>
      <c r="Q45" s="66"/>
      <c r="R45" s="66"/>
      <c r="S45" s="68"/>
      <c r="T45" s="68"/>
      <c r="U45" s="68"/>
      <c r="V45" s="66"/>
      <c r="W45" s="66"/>
      <c r="X45" s="74"/>
      <c r="Y45" s="5">
        <f t="shared" si="11"/>
        <v>72</v>
      </c>
    </row>
    <row r="46" spans="1:25" s="5" customFormat="1" ht="16.149999999999999" customHeight="1" x14ac:dyDescent="0.2">
      <c r="A46" s="20" t="s">
        <v>85</v>
      </c>
      <c r="B46" s="171" t="s">
        <v>35</v>
      </c>
      <c r="C46" s="35"/>
      <c r="D46" s="35">
        <v>4</v>
      </c>
      <c r="E46" s="35"/>
      <c r="F46" s="44">
        <v>108</v>
      </c>
      <c r="G46" s="19"/>
      <c r="H46" s="19"/>
      <c r="I46" s="85"/>
      <c r="J46" s="19"/>
      <c r="K46" s="44">
        <v>108</v>
      </c>
      <c r="L46" s="90"/>
      <c r="M46" s="68"/>
      <c r="N46" s="68"/>
      <c r="O46" s="68"/>
      <c r="P46" s="66">
        <v>36</v>
      </c>
      <c r="Q46" s="66"/>
      <c r="R46" s="66"/>
      <c r="S46" s="68"/>
      <c r="T46" s="68"/>
      <c r="U46" s="68"/>
      <c r="V46" s="66">
        <v>72</v>
      </c>
      <c r="W46" s="66"/>
      <c r="X46" s="74"/>
      <c r="Y46" s="5">
        <f t="shared" si="11"/>
        <v>108</v>
      </c>
    </row>
    <row r="47" spans="1:25" s="64" customFormat="1" ht="41.25" customHeight="1" x14ac:dyDescent="0.2">
      <c r="A47" s="123" t="s">
        <v>86</v>
      </c>
      <c r="B47" s="175" t="s">
        <v>203</v>
      </c>
      <c r="C47" s="168"/>
      <c r="D47" s="46"/>
      <c r="E47" s="46"/>
      <c r="F47" s="47">
        <f>SUM(F48:F51)</f>
        <v>252</v>
      </c>
      <c r="G47" s="47">
        <f t="shared" ref="G47:X47" si="15">SUM(G48:G51)</f>
        <v>0</v>
      </c>
      <c r="H47" s="47">
        <f t="shared" si="15"/>
        <v>0</v>
      </c>
      <c r="I47" s="47">
        <f t="shared" si="15"/>
        <v>6</v>
      </c>
      <c r="J47" s="47">
        <f t="shared" si="15"/>
        <v>6</v>
      </c>
      <c r="K47" s="47">
        <f t="shared" si="15"/>
        <v>252</v>
      </c>
      <c r="L47" s="47">
        <f t="shared" si="15"/>
        <v>108</v>
      </c>
      <c r="M47" s="47">
        <f t="shared" si="15"/>
        <v>0</v>
      </c>
      <c r="N47" s="47">
        <f t="shared" si="15"/>
        <v>0</v>
      </c>
      <c r="O47" s="47">
        <f t="shared" si="15"/>
        <v>0</v>
      </c>
      <c r="P47" s="47">
        <f t="shared" si="15"/>
        <v>0</v>
      </c>
      <c r="Q47" s="47">
        <f t="shared" si="15"/>
        <v>0</v>
      </c>
      <c r="R47" s="47">
        <f t="shared" si="15"/>
        <v>0</v>
      </c>
      <c r="S47" s="47">
        <f t="shared" si="15"/>
        <v>36</v>
      </c>
      <c r="T47" s="47">
        <f t="shared" si="15"/>
        <v>0</v>
      </c>
      <c r="U47" s="47">
        <f t="shared" si="15"/>
        <v>0</v>
      </c>
      <c r="V47" s="47">
        <f t="shared" si="15"/>
        <v>216</v>
      </c>
      <c r="W47" s="47">
        <f t="shared" si="15"/>
        <v>0</v>
      </c>
      <c r="X47" s="47">
        <f t="shared" si="15"/>
        <v>0</v>
      </c>
      <c r="Y47" s="5">
        <f t="shared" si="11"/>
        <v>252</v>
      </c>
    </row>
    <row r="48" spans="1:25" s="5" customFormat="1" ht="16.5" customHeight="1" x14ac:dyDescent="0.2">
      <c r="A48" s="170" t="s">
        <v>87</v>
      </c>
      <c r="B48" s="162" t="s">
        <v>204</v>
      </c>
      <c r="C48" s="160"/>
      <c r="D48" s="63">
        <v>3</v>
      </c>
      <c r="E48" s="63"/>
      <c r="F48" s="44">
        <v>36</v>
      </c>
      <c r="G48" s="62"/>
      <c r="H48" s="62"/>
      <c r="I48" s="85">
        <v>6</v>
      </c>
      <c r="J48" s="62">
        <v>6</v>
      </c>
      <c r="K48" s="44">
        <v>36</v>
      </c>
      <c r="L48" s="90"/>
      <c r="M48" s="68"/>
      <c r="N48" s="68"/>
      <c r="O48" s="68"/>
      <c r="P48" s="66"/>
      <c r="Q48" s="66"/>
      <c r="R48" s="66"/>
      <c r="S48" s="68">
        <v>36</v>
      </c>
      <c r="T48" s="68"/>
      <c r="U48" s="68"/>
      <c r="V48" s="66"/>
      <c r="W48" s="66"/>
      <c r="X48" s="74"/>
      <c r="Y48" s="5">
        <f t="shared" si="11"/>
        <v>36</v>
      </c>
    </row>
    <row r="49" spans="1:25" s="5" customFormat="1" ht="16.5" customHeight="1" x14ac:dyDescent="0.2">
      <c r="A49" s="170" t="s">
        <v>160</v>
      </c>
      <c r="B49" s="162" t="s">
        <v>205</v>
      </c>
      <c r="C49" s="160"/>
      <c r="D49" s="87">
        <v>4</v>
      </c>
      <c r="E49" s="87"/>
      <c r="F49" s="44">
        <v>36</v>
      </c>
      <c r="G49" s="86"/>
      <c r="H49" s="86"/>
      <c r="I49" s="85"/>
      <c r="J49" s="86"/>
      <c r="K49" s="44">
        <v>36</v>
      </c>
      <c r="L49" s="90"/>
      <c r="M49" s="68"/>
      <c r="N49" s="68"/>
      <c r="O49" s="68"/>
      <c r="P49" s="66"/>
      <c r="Q49" s="66"/>
      <c r="R49" s="66"/>
      <c r="S49" s="68"/>
      <c r="T49" s="68"/>
      <c r="U49" s="68"/>
      <c r="V49" s="66">
        <v>36</v>
      </c>
      <c r="W49" s="66"/>
      <c r="X49" s="74"/>
      <c r="Y49" s="5">
        <f t="shared" si="11"/>
        <v>36</v>
      </c>
    </row>
    <row r="50" spans="1:25" s="5" customFormat="1" ht="16.149999999999999" customHeight="1" x14ac:dyDescent="0.2">
      <c r="A50" s="127" t="s">
        <v>97</v>
      </c>
      <c r="B50" s="166" t="s">
        <v>34</v>
      </c>
      <c r="C50" s="63"/>
      <c r="D50" s="63"/>
      <c r="E50" s="63">
        <v>4</v>
      </c>
      <c r="F50" s="44">
        <v>72</v>
      </c>
      <c r="G50" s="62"/>
      <c r="H50" s="62"/>
      <c r="I50" s="85"/>
      <c r="J50" s="62"/>
      <c r="K50" s="44">
        <v>72</v>
      </c>
      <c r="L50" s="90">
        <v>36</v>
      </c>
      <c r="M50" s="68"/>
      <c r="N50" s="68"/>
      <c r="O50" s="68"/>
      <c r="P50" s="66"/>
      <c r="Q50" s="66"/>
      <c r="R50" s="66"/>
      <c r="S50" s="68"/>
      <c r="T50" s="68"/>
      <c r="U50" s="68"/>
      <c r="V50" s="66">
        <v>72</v>
      </c>
      <c r="W50" s="66"/>
      <c r="X50" s="74"/>
      <c r="Y50" s="5">
        <f t="shared" si="11"/>
        <v>72</v>
      </c>
    </row>
    <row r="51" spans="1:25" s="5" customFormat="1" ht="17.45" customHeight="1" x14ac:dyDescent="0.2">
      <c r="A51" s="131" t="s">
        <v>88</v>
      </c>
      <c r="B51" s="132" t="s">
        <v>35</v>
      </c>
      <c r="C51" s="133"/>
      <c r="D51" s="133"/>
      <c r="E51" s="133">
        <v>4</v>
      </c>
      <c r="F51" s="134">
        <v>108</v>
      </c>
      <c r="G51" s="135"/>
      <c r="H51" s="135"/>
      <c r="I51" s="135"/>
      <c r="J51" s="135"/>
      <c r="K51" s="134">
        <v>108</v>
      </c>
      <c r="L51" s="136">
        <v>72</v>
      </c>
      <c r="M51" s="137"/>
      <c r="N51" s="137"/>
      <c r="O51" s="137"/>
      <c r="P51" s="138"/>
      <c r="Q51" s="138"/>
      <c r="R51" s="138"/>
      <c r="S51" s="137"/>
      <c r="T51" s="137"/>
      <c r="U51" s="137"/>
      <c r="V51" s="138">
        <v>108</v>
      </c>
      <c r="W51" s="138"/>
      <c r="X51" s="138"/>
      <c r="Y51" s="5">
        <f t="shared" si="11"/>
        <v>108</v>
      </c>
    </row>
    <row r="52" spans="1:25" s="5" customFormat="1" ht="17.45" customHeight="1" x14ac:dyDescent="0.2">
      <c r="A52" s="177"/>
      <c r="B52" s="179" t="s">
        <v>206</v>
      </c>
      <c r="C52" s="178"/>
      <c r="D52" s="178"/>
      <c r="E52" s="178"/>
      <c r="F52" s="134">
        <f>SUM(F53:F55)</f>
        <v>324</v>
      </c>
      <c r="G52" s="134"/>
      <c r="H52" s="134"/>
      <c r="I52" s="134"/>
      <c r="J52" s="134"/>
      <c r="K52" s="134">
        <f t="shared" ref="K52:P52" si="16">SUM(K53:K55)</f>
        <v>324</v>
      </c>
      <c r="L52" s="134">
        <f t="shared" si="16"/>
        <v>324</v>
      </c>
      <c r="M52" s="134">
        <f t="shared" si="16"/>
        <v>0</v>
      </c>
      <c r="N52" s="134">
        <f t="shared" si="16"/>
        <v>0</v>
      </c>
      <c r="O52" s="134">
        <f t="shared" si="16"/>
        <v>0</v>
      </c>
      <c r="P52" s="134">
        <f t="shared" si="16"/>
        <v>30</v>
      </c>
      <c r="Q52" s="134"/>
      <c r="R52" s="134"/>
      <c r="S52" s="134">
        <f>SUM(S53:S55)</f>
        <v>66</v>
      </c>
      <c r="T52" s="134"/>
      <c r="U52" s="134"/>
      <c r="V52" s="134">
        <f>SUM(V53:V55)</f>
        <v>228</v>
      </c>
      <c r="W52" s="134"/>
      <c r="X52" s="134"/>
      <c r="Y52" s="5">
        <f>SUM(P52+S52+V52)</f>
        <v>324</v>
      </c>
    </row>
    <row r="53" spans="1:25" s="5" customFormat="1" ht="27" customHeight="1" x14ac:dyDescent="0.2">
      <c r="A53" s="180" t="s">
        <v>207</v>
      </c>
      <c r="B53" s="39" t="s">
        <v>208</v>
      </c>
      <c r="C53" s="181">
        <v>4</v>
      </c>
      <c r="D53" s="181"/>
      <c r="E53" s="181"/>
      <c r="F53" s="182">
        <v>108</v>
      </c>
      <c r="G53" s="182"/>
      <c r="H53" s="182"/>
      <c r="I53" s="182"/>
      <c r="J53" s="182"/>
      <c r="K53" s="182">
        <v>108</v>
      </c>
      <c r="L53" s="182">
        <v>108</v>
      </c>
      <c r="M53" s="182"/>
      <c r="N53" s="182"/>
      <c r="O53" s="182"/>
      <c r="P53" s="182">
        <v>30</v>
      </c>
      <c r="Q53" s="182"/>
      <c r="R53" s="182"/>
      <c r="S53" s="182">
        <v>30</v>
      </c>
      <c r="T53" s="182"/>
      <c r="U53" s="182"/>
      <c r="V53" s="182">
        <v>48</v>
      </c>
      <c r="W53" s="182"/>
      <c r="X53" s="182"/>
      <c r="Y53" s="5">
        <f>SUM(P53+S53+V53)</f>
        <v>108</v>
      </c>
    </row>
    <row r="54" spans="1:25" s="5" customFormat="1" ht="17.45" customHeight="1" x14ac:dyDescent="0.2">
      <c r="A54" s="127" t="s">
        <v>139</v>
      </c>
      <c r="B54" s="166" t="s">
        <v>34</v>
      </c>
      <c r="C54" s="181"/>
      <c r="D54" s="181"/>
      <c r="E54" s="181"/>
      <c r="F54" s="182">
        <v>72</v>
      </c>
      <c r="G54" s="182"/>
      <c r="H54" s="182"/>
      <c r="I54" s="182"/>
      <c r="J54" s="182"/>
      <c r="K54" s="182">
        <v>72</v>
      </c>
      <c r="L54" s="182">
        <v>72</v>
      </c>
      <c r="M54" s="182"/>
      <c r="N54" s="182"/>
      <c r="O54" s="182"/>
      <c r="P54" s="182"/>
      <c r="Q54" s="182"/>
      <c r="R54" s="182"/>
      <c r="S54" s="182">
        <v>36</v>
      </c>
      <c r="T54" s="182"/>
      <c r="U54" s="182"/>
      <c r="V54" s="182">
        <v>36</v>
      </c>
      <c r="W54" s="182"/>
      <c r="X54" s="182"/>
      <c r="Y54" s="5">
        <v>72</v>
      </c>
    </row>
    <row r="55" spans="1:25" s="5" customFormat="1" ht="17.45" customHeight="1" x14ac:dyDescent="0.2">
      <c r="A55" s="131" t="s">
        <v>140</v>
      </c>
      <c r="B55" s="132" t="s">
        <v>35</v>
      </c>
      <c r="C55" s="181"/>
      <c r="D55" s="181"/>
      <c r="E55" s="181"/>
      <c r="F55" s="182">
        <v>144</v>
      </c>
      <c r="G55" s="182"/>
      <c r="H55" s="182"/>
      <c r="I55" s="182"/>
      <c r="J55" s="182"/>
      <c r="K55" s="182">
        <v>144</v>
      </c>
      <c r="L55" s="182">
        <v>144</v>
      </c>
      <c r="M55" s="182"/>
      <c r="N55" s="182"/>
      <c r="O55" s="182"/>
      <c r="P55" s="182"/>
      <c r="Q55" s="182"/>
      <c r="R55" s="182"/>
      <c r="S55" s="182"/>
      <c r="T55" s="182"/>
      <c r="U55" s="182"/>
      <c r="V55" s="182">
        <v>144</v>
      </c>
      <c r="W55" s="182"/>
      <c r="X55" s="182"/>
      <c r="Y55" s="5">
        <v>144</v>
      </c>
    </row>
    <row r="56" spans="1:25" s="5" customFormat="1" ht="22.9" customHeight="1" x14ac:dyDescent="0.2">
      <c r="A56" s="41" t="s">
        <v>48</v>
      </c>
      <c r="B56" s="52" t="s">
        <v>50</v>
      </c>
      <c r="C56" s="43"/>
      <c r="D56" s="43"/>
      <c r="E56" s="43"/>
      <c r="F56" s="44">
        <v>36</v>
      </c>
      <c r="G56" s="44">
        <v>0</v>
      </c>
      <c r="H56" s="44">
        <v>0</v>
      </c>
      <c r="I56" s="44">
        <v>0</v>
      </c>
      <c r="J56" s="44">
        <v>0</v>
      </c>
      <c r="K56" s="44"/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5">
        <f>SUM(F56:X56)</f>
        <v>36</v>
      </c>
    </row>
  </sheetData>
  <mergeCells count="15">
    <mergeCell ref="A1:X1"/>
    <mergeCell ref="A2:A5"/>
    <mergeCell ref="B2:B5"/>
    <mergeCell ref="C2:E4"/>
    <mergeCell ref="K2:L3"/>
    <mergeCell ref="K4:K5"/>
    <mergeCell ref="L4:L5"/>
    <mergeCell ref="M4:R4"/>
    <mergeCell ref="S4:X4"/>
    <mergeCell ref="F2:F5"/>
    <mergeCell ref="G2:G5"/>
    <mergeCell ref="H2:H5"/>
    <mergeCell ref="J2:J5"/>
    <mergeCell ref="I2:I5"/>
    <mergeCell ref="M2:X3"/>
  </mergeCells>
  <phoneticPr fontId="3" type="noConversion"/>
  <pageMargins left="0.25" right="0.25" top="0.75" bottom="0.75" header="0.3" footer="0.3"/>
  <pageSetup paperSize="9" scale="6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topLeftCell="A37" zoomScale="80" zoomScaleNormal="80" workbookViewId="0">
      <selection activeCell="AC48" sqref="AC48"/>
    </sheetView>
  </sheetViews>
  <sheetFormatPr defaultRowHeight="12.75" x14ac:dyDescent="0.2"/>
  <cols>
    <col min="2" max="2" width="72.85546875" customWidth="1"/>
  </cols>
  <sheetData>
    <row r="1" spans="1:31" ht="18.75" x14ac:dyDescent="0.2">
      <c r="A1" s="221" t="s">
        <v>39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57"/>
      <c r="Z1" s="57"/>
      <c r="AA1" s="57"/>
      <c r="AB1" s="57"/>
      <c r="AC1" s="57"/>
      <c r="AD1" s="57"/>
      <c r="AE1" s="6"/>
    </row>
    <row r="2" spans="1:31" x14ac:dyDescent="0.2">
      <c r="A2" s="258" t="s">
        <v>27</v>
      </c>
      <c r="B2" s="261" t="s">
        <v>31</v>
      </c>
      <c r="C2" s="264" t="s">
        <v>43</v>
      </c>
      <c r="D2" s="265"/>
      <c r="E2" s="266"/>
      <c r="F2" s="282" t="s">
        <v>29</v>
      </c>
      <c r="G2" s="283" t="s">
        <v>121</v>
      </c>
      <c r="H2" s="283" t="s">
        <v>32</v>
      </c>
      <c r="I2" s="284" t="s">
        <v>103</v>
      </c>
      <c r="J2" s="283" t="s">
        <v>68</v>
      </c>
      <c r="K2" s="273" t="s">
        <v>89</v>
      </c>
      <c r="L2" s="274"/>
      <c r="M2" s="264" t="s">
        <v>96</v>
      </c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1"/>
    </row>
    <row r="3" spans="1:31" x14ac:dyDescent="0.2">
      <c r="A3" s="259"/>
      <c r="B3" s="262"/>
      <c r="C3" s="267"/>
      <c r="D3" s="268"/>
      <c r="E3" s="269"/>
      <c r="F3" s="282"/>
      <c r="G3" s="283"/>
      <c r="H3" s="283"/>
      <c r="I3" s="284"/>
      <c r="J3" s="283"/>
      <c r="K3" s="275"/>
      <c r="L3" s="276"/>
      <c r="M3" s="286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1"/>
    </row>
    <row r="4" spans="1:31" x14ac:dyDescent="0.2">
      <c r="A4" s="259"/>
      <c r="B4" s="262"/>
      <c r="C4" s="270"/>
      <c r="D4" s="271"/>
      <c r="E4" s="272"/>
      <c r="F4" s="282"/>
      <c r="G4" s="283"/>
      <c r="H4" s="283"/>
      <c r="I4" s="284"/>
      <c r="J4" s="283"/>
      <c r="K4" s="277" t="s">
        <v>90</v>
      </c>
      <c r="L4" s="277" t="s">
        <v>91</v>
      </c>
      <c r="M4" s="279" t="s">
        <v>28</v>
      </c>
      <c r="N4" s="280"/>
      <c r="O4" s="280"/>
      <c r="P4" s="280"/>
      <c r="Q4" s="280"/>
      <c r="R4" s="281"/>
      <c r="S4" s="279" t="s">
        <v>30</v>
      </c>
      <c r="T4" s="280"/>
      <c r="U4" s="280"/>
      <c r="V4" s="280"/>
      <c r="W4" s="280"/>
      <c r="X4" s="280"/>
      <c r="Y4" s="294" t="s">
        <v>104</v>
      </c>
      <c r="Z4" s="295"/>
      <c r="AA4" s="295"/>
      <c r="AB4" s="295"/>
      <c r="AC4" s="295"/>
      <c r="AD4" s="296"/>
      <c r="AE4" s="21"/>
    </row>
    <row r="5" spans="1:31" ht="33.75" x14ac:dyDescent="0.2">
      <c r="A5" s="260"/>
      <c r="B5" s="263"/>
      <c r="C5" s="34" t="s">
        <v>42</v>
      </c>
      <c r="D5" s="34" t="s">
        <v>67</v>
      </c>
      <c r="E5" s="34" t="s">
        <v>92</v>
      </c>
      <c r="F5" s="282"/>
      <c r="G5" s="283"/>
      <c r="H5" s="283"/>
      <c r="I5" s="284"/>
      <c r="J5" s="283"/>
      <c r="K5" s="278"/>
      <c r="L5" s="278"/>
      <c r="M5" s="70" t="s">
        <v>99</v>
      </c>
      <c r="N5" s="70" t="s">
        <v>98</v>
      </c>
      <c r="O5" s="70" t="s">
        <v>101</v>
      </c>
      <c r="P5" s="71" t="s">
        <v>100</v>
      </c>
      <c r="Q5" s="71" t="s">
        <v>98</v>
      </c>
      <c r="R5" s="72" t="s">
        <v>101</v>
      </c>
      <c r="S5" s="70" t="s">
        <v>99</v>
      </c>
      <c r="T5" s="70" t="s">
        <v>98</v>
      </c>
      <c r="U5" s="70" t="s">
        <v>101</v>
      </c>
      <c r="V5" s="72" t="s">
        <v>102</v>
      </c>
      <c r="W5" s="72" t="s">
        <v>98</v>
      </c>
      <c r="X5" s="88" t="s">
        <v>101</v>
      </c>
      <c r="Y5" s="70">
        <v>17</v>
      </c>
      <c r="Z5" s="70" t="s">
        <v>98</v>
      </c>
      <c r="AA5" s="70" t="s">
        <v>101</v>
      </c>
      <c r="AB5" s="72">
        <v>24</v>
      </c>
      <c r="AC5" s="72" t="s">
        <v>98</v>
      </c>
      <c r="AD5" s="88" t="s">
        <v>178</v>
      </c>
      <c r="AE5" s="21"/>
    </row>
    <row r="6" spans="1:31" ht="39" customHeight="1" x14ac:dyDescent="0.2">
      <c r="A6" s="53"/>
      <c r="B6" s="54"/>
      <c r="C6" s="55"/>
      <c r="D6" s="55"/>
      <c r="E6" s="55"/>
      <c r="F6" s="58">
        <f>SUM(F7+F22)</f>
        <v>4428</v>
      </c>
      <c r="G6" s="58">
        <f t="shared" ref="G6:AC6" si="0">G7+G22</f>
        <v>832</v>
      </c>
      <c r="H6" s="58">
        <f t="shared" si="0"/>
        <v>0</v>
      </c>
      <c r="I6" s="58">
        <f t="shared" si="0"/>
        <v>48</v>
      </c>
      <c r="J6" s="58">
        <f t="shared" si="0"/>
        <v>48</v>
      </c>
      <c r="K6" s="58">
        <f>K22</f>
        <v>2272</v>
      </c>
      <c r="L6" s="58">
        <f t="shared" si="0"/>
        <v>608</v>
      </c>
      <c r="M6" s="58">
        <f>M7+M22+N6+O6</f>
        <v>612</v>
      </c>
      <c r="N6" s="58">
        <f t="shared" si="0"/>
        <v>0</v>
      </c>
      <c r="O6" s="58">
        <f t="shared" si="0"/>
        <v>0</v>
      </c>
      <c r="P6" s="58">
        <f>P7+P22+Q6+R6</f>
        <v>918</v>
      </c>
      <c r="Q6" s="58">
        <f t="shared" si="0"/>
        <v>0</v>
      </c>
      <c r="R6" s="58">
        <f t="shared" si="0"/>
        <v>18</v>
      </c>
      <c r="S6" s="58">
        <f>S7+S22+T6+U6</f>
        <v>612</v>
      </c>
      <c r="T6" s="58">
        <f t="shared" si="0"/>
        <v>0</v>
      </c>
      <c r="U6" s="58">
        <f t="shared" si="0"/>
        <v>0</v>
      </c>
      <c r="V6" s="58">
        <f>V7+V22+W6+X6</f>
        <v>846</v>
      </c>
      <c r="W6" s="58">
        <f t="shared" si="0"/>
        <v>0</v>
      </c>
      <c r="X6" s="58">
        <f t="shared" si="0"/>
        <v>18</v>
      </c>
      <c r="Y6" s="58">
        <f>Y7+Y22+Z6+AA6</f>
        <v>606</v>
      </c>
      <c r="Z6" s="58">
        <f t="shared" si="0"/>
        <v>0</v>
      </c>
      <c r="AA6" s="58">
        <f t="shared" si="0"/>
        <v>6</v>
      </c>
      <c r="AB6" s="58">
        <f>AB22+AC22+AD22</f>
        <v>786</v>
      </c>
      <c r="AC6" s="58">
        <f t="shared" si="0"/>
        <v>0</v>
      </c>
      <c r="AD6" s="58">
        <v>48</v>
      </c>
      <c r="AE6" s="21">
        <f>AE7+AE22</f>
        <v>4380</v>
      </c>
    </row>
    <row r="7" spans="1:31" x14ac:dyDescent="0.2">
      <c r="A7" s="41" t="s">
        <v>76</v>
      </c>
      <c r="B7" s="47" t="s">
        <v>93</v>
      </c>
      <c r="C7" s="47"/>
      <c r="D7" s="47"/>
      <c r="E7" s="47"/>
      <c r="F7" s="47">
        <f>SUM(F8:F21)</f>
        <v>1476</v>
      </c>
      <c r="G7" s="47">
        <f t="shared" ref="G7:L7" si="1">SUM(G8:G21)</f>
        <v>688</v>
      </c>
      <c r="H7" s="47">
        <f t="shared" si="1"/>
        <v>0</v>
      </c>
      <c r="I7" s="47">
        <f t="shared" si="1"/>
        <v>18</v>
      </c>
      <c r="J7" s="47">
        <f t="shared" si="1"/>
        <v>18</v>
      </c>
      <c r="K7" s="47">
        <f t="shared" si="1"/>
        <v>0</v>
      </c>
      <c r="L7" s="47">
        <f t="shared" si="1"/>
        <v>0</v>
      </c>
      <c r="M7" s="47">
        <f>SUM(M8:M21)</f>
        <v>360</v>
      </c>
      <c r="N7" s="47">
        <f t="shared" ref="N7:AD7" si="2">SUM(N8:N21)</f>
        <v>0</v>
      </c>
      <c r="O7" s="47">
        <f t="shared" si="2"/>
        <v>0</v>
      </c>
      <c r="P7" s="47">
        <f t="shared" si="2"/>
        <v>432</v>
      </c>
      <c r="Q7" s="47">
        <f t="shared" si="2"/>
        <v>0</v>
      </c>
      <c r="R7" s="47">
        <f t="shared" si="2"/>
        <v>12</v>
      </c>
      <c r="S7" s="47">
        <f t="shared" si="2"/>
        <v>324</v>
      </c>
      <c r="T7" s="47">
        <f t="shared" si="2"/>
        <v>0</v>
      </c>
      <c r="U7" s="47">
        <f t="shared" si="2"/>
        <v>0</v>
      </c>
      <c r="V7" s="47">
        <f t="shared" si="2"/>
        <v>324</v>
      </c>
      <c r="W7" s="47">
        <f t="shared" si="2"/>
        <v>0</v>
      </c>
      <c r="X7" s="73">
        <f t="shared" si="2"/>
        <v>6</v>
      </c>
      <c r="Y7" s="73">
        <f t="shared" si="2"/>
        <v>0</v>
      </c>
      <c r="Z7" s="73">
        <f t="shared" si="2"/>
        <v>0</v>
      </c>
      <c r="AA7" s="73">
        <f t="shared" si="2"/>
        <v>0</v>
      </c>
      <c r="AB7" s="73">
        <f t="shared" si="2"/>
        <v>0</v>
      </c>
      <c r="AC7" s="73">
        <f t="shared" si="2"/>
        <v>0</v>
      </c>
      <c r="AD7" s="73">
        <f t="shared" si="2"/>
        <v>0</v>
      </c>
      <c r="AE7" s="5">
        <f>SUM(M7:AD7)</f>
        <v>1458</v>
      </c>
    </row>
    <row r="8" spans="1:31" x14ac:dyDescent="0.2">
      <c r="A8" s="20" t="s">
        <v>124</v>
      </c>
      <c r="B8" s="24" t="s">
        <v>55</v>
      </c>
      <c r="C8" s="87">
        <v>2</v>
      </c>
      <c r="D8" s="87"/>
      <c r="E8" s="87"/>
      <c r="F8" s="44">
        <v>84</v>
      </c>
      <c r="G8" s="86">
        <v>36</v>
      </c>
      <c r="H8" s="86"/>
      <c r="I8" s="85">
        <v>6</v>
      </c>
      <c r="J8" s="86">
        <v>6</v>
      </c>
      <c r="K8" s="44"/>
      <c r="L8" s="93"/>
      <c r="M8" s="68">
        <v>36</v>
      </c>
      <c r="N8" s="68"/>
      <c r="O8" s="68"/>
      <c r="P8" s="66">
        <v>36</v>
      </c>
      <c r="Q8" s="66"/>
      <c r="R8" s="66">
        <v>6</v>
      </c>
      <c r="S8" s="68"/>
      <c r="T8" s="68"/>
      <c r="U8" s="68"/>
      <c r="V8" s="66"/>
      <c r="W8" s="66"/>
      <c r="X8" s="74"/>
      <c r="Y8" s="89"/>
      <c r="Z8" s="91"/>
      <c r="AA8" s="91"/>
      <c r="AB8" s="99"/>
      <c r="AC8" s="99"/>
      <c r="AD8" s="100"/>
      <c r="AE8" s="5">
        <f>SUM(M8:AD8)</f>
        <v>78</v>
      </c>
    </row>
    <row r="9" spans="1:31" x14ac:dyDescent="0.2">
      <c r="A9" s="20" t="s">
        <v>125</v>
      </c>
      <c r="B9" s="24" t="s">
        <v>56</v>
      </c>
      <c r="C9" s="86"/>
      <c r="D9" s="86">
        <v>2</v>
      </c>
      <c r="E9" s="86"/>
      <c r="F9" s="44">
        <v>108</v>
      </c>
      <c r="G9" s="86">
        <v>54</v>
      </c>
      <c r="H9" s="86"/>
      <c r="I9" s="85"/>
      <c r="J9" s="86"/>
      <c r="K9" s="44"/>
      <c r="L9" s="93"/>
      <c r="M9" s="68">
        <v>36</v>
      </c>
      <c r="N9" s="68"/>
      <c r="O9" s="68"/>
      <c r="P9" s="66">
        <v>36</v>
      </c>
      <c r="Q9" s="66"/>
      <c r="R9" s="66"/>
      <c r="S9" s="68">
        <v>36</v>
      </c>
      <c r="T9" s="68"/>
      <c r="U9" s="68"/>
      <c r="V9" s="66"/>
      <c r="W9" s="66"/>
      <c r="X9" s="74"/>
      <c r="Y9" s="89"/>
      <c r="Z9" s="69"/>
      <c r="AA9" s="69"/>
      <c r="AB9" s="101"/>
      <c r="AC9" s="101"/>
      <c r="AD9" s="102"/>
      <c r="AE9" s="5">
        <f t="shared" ref="AE9:AE72" si="3">SUM(M9:AD9)</f>
        <v>108</v>
      </c>
    </row>
    <row r="10" spans="1:31" x14ac:dyDescent="0.2">
      <c r="A10" s="20" t="s">
        <v>126</v>
      </c>
      <c r="B10" s="20" t="s">
        <v>57</v>
      </c>
      <c r="C10" s="86">
        <v>4</v>
      </c>
      <c r="D10" s="86"/>
      <c r="E10" s="86"/>
      <c r="F10" s="44">
        <v>220</v>
      </c>
      <c r="G10" s="86">
        <v>50</v>
      </c>
      <c r="H10" s="86"/>
      <c r="I10" s="85">
        <v>6</v>
      </c>
      <c r="J10" s="86">
        <v>6</v>
      </c>
      <c r="K10" s="44"/>
      <c r="L10" s="93"/>
      <c r="M10" s="68">
        <v>36</v>
      </c>
      <c r="N10" s="68"/>
      <c r="O10" s="68"/>
      <c r="P10" s="66">
        <v>56</v>
      </c>
      <c r="Q10" s="66"/>
      <c r="R10" s="66"/>
      <c r="S10" s="68">
        <v>36</v>
      </c>
      <c r="T10" s="68"/>
      <c r="U10" s="68"/>
      <c r="V10" s="66">
        <v>80</v>
      </c>
      <c r="W10" s="66"/>
      <c r="X10" s="74">
        <v>6</v>
      </c>
      <c r="Y10" s="89"/>
      <c r="Z10" s="69"/>
      <c r="AA10" s="69"/>
      <c r="AB10" s="101"/>
      <c r="AC10" s="101"/>
      <c r="AD10" s="102"/>
      <c r="AE10" s="5">
        <f t="shared" si="3"/>
        <v>214</v>
      </c>
    </row>
    <row r="11" spans="1:31" x14ac:dyDescent="0.2">
      <c r="A11" s="20" t="s">
        <v>127</v>
      </c>
      <c r="B11" s="20" t="s">
        <v>58</v>
      </c>
      <c r="C11" s="86"/>
      <c r="D11" s="86">
        <v>4</v>
      </c>
      <c r="E11" s="86"/>
      <c r="F11" s="44">
        <v>144</v>
      </c>
      <c r="G11" s="86">
        <v>70</v>
      </c>
      <c r="H11" s="86"/>
      <c r="I11" s="85"/>
      <c r="J11" s="86"/>
      <c r="K11" s="44"/>
      <c r="L11" s="93"/>
      <c r="M11" s="68">
        <v>36</v>
      </c>
      <c r="N11" s="68"/>
      <c r="O11" s="68"/>
      <c r="P11" s="66">
        <v>36</v>
      </c>
      <c r="Q11" s="66"/>
      <c r="R11" s="66"/>
      <c r="S11" s="68">
        <v>36</v>
      </c>
      <c r="T11" s="68"/>
      <c r="U11" s="68"/>
      <c r="V11" s="66">
        <v>36</v>
      </c>
      <c r="W11" s="66"/>
      <c r="X11" s="74"/>
      <c r="Y11" s="89"/>
      <c r="Z11" s="91"/>
      <c r="AA11" s="91"/>
      <c r="AB11" s="99"/>
      <c r="AC11" s="99"/>
      <c r="AD11" s="100"/>
      <c r="AE11" s="5">
        <f t="shared" si="3"/>
        <v>144</v>
      </c>
    </row>
    <row r="12" spans="1:31" x14ac:dyDescent="0.2">
      <c r="A12" s="20" t="s">
        <v>128</v>
      </c>
      <c r="B12" s="24" t="s">
        <v>59</v>
      </c>
      <c r="C12" s="87"/>
      <c r="D12" s="87">
        <v>4</v>
      </c>
      <c r="E12" s="87"/>
      <c r="F12" s="44">
        <v>136</v>
      </c>
      <c r="G12" s="86">
        <v>46</v>
      </c>
      <c r="H12" s="86"/>
      <c r="I12" s="85"/>
      <c r="J12" s="86"/>
      <c r="K12" s="44"/>
      <c r="L12" s="93"/>
      <c r="M12" s="68">
        <v>36</v>
      </c>
      <c r="N12" s="68"/>
      <c r="O12" s="68"/>
      <c r="P12" s="66">
        <v>36</v>
      </c>
      <c r="Q12" s="66"/>
      <c r="R12" s="66"/>
      <c r="S12" s="68">
        <v>36</v>
      </c>
      <c r="T12" s="68"/>
      <c r="U12" s="68"/>
      <c r="V12" s="66">
        <v>28</v>
      </c>
      <c r="W12" s="66"/>
      <c r="X12" s="74"/>
      <c r="Y12" s="89"/>
      <c r="Z12" s="91"/>
      <c r="AA12" s="91"/>
      <c r="AB12" s="99"/>
      <c r="AC12" s="99"/>
      <c r="AD12" s="100"/>
      <c r="AE12" s="5">
        <f t="shared" si="3"/>
        <v>136</v>
      </c>
    </row>
    <row r="13" spans="1:31" x14ac:dyDescent="0.2">
      <c r="A13" s="20" t="s">
        <v>129</v>
      </c>
      <c r="B13" s="24" t="s">
        <v>60</v>
      </c>
      <c r="C13" s="87"/>
      <c r="D13" s="87">
        <v>4</v>
      </c>
      <c r="E13" s="87"/>
      <c r="F13" s="44">
        <v>144</v>
      </c>
      <c r="G13" s="86">
        <v>106</v>
      </c>
      <c r="H13" s="86"/>
      <c r="I13" s="85"/>
      <c r="J13" s="86"/>
      <c r="K13" s="44"/>
      <c r="L13" s="93"/>
      <c r="M13" s="68">
        <v>36</v>
      </c>
      <c r="N13" s="68"/>
      <c r="O13" s="68"/>
      <c r="P13" s="66">
        <v>36</v>
      </c>
      <c r="Q13" s="66"/>
      <c r="R13" s="66"/>
      <c r="S13" s="68">
        <v>36</v>
      </c>
      <c r="T13" s="68"/>
      <c r="U13" s="68"/>
      <c r="V13" s="66">
        <v>36</v>
      </c>
      <c r="W13" s="66"/>
      <c r="X13" s="74"/>
      <c r="Y13" s="89"/>
      <c r="Z13" s="69"/>
      <c r="AA13" s="69"/>
      <c r="AB13" s="101"/>
      <c r="AC13" s="101"/>
      <c r="AD13" s="102"/>
      <c r="AE13" s="5">
        <f t="shared" si="3"/>
        <v>144</v>
      </c>
    </row>
    <row r="14" spans="1:31" x14ac:dyDescent="0.2">
      <c r="A14" s="20" t="s">
        <v>130</v>
      </c>
      <c r="B14" s="24" t="s">
        <v>61</v>
      </c>
      <c r="C14" s="87"/>
      <c r="D14" s="87">
        <v>4</v>
      </c>
      <c r="E14" s="87"/>
      <c r="F14" s="44">
        <v>72</v>
      </c>
      <c r="G14" s="86">
        <v>34</v>
      </c>
      <c r="H14" s="86"/>
      <c r="I14" s="85"/>
      <c r="J14" s="86"/>
      <c r="K14" s="44"/>
      <c r="L14" s="93"/>
      <c r="M14" s="68"/>
      <c r="N14" s="68"/>
      <c r="O14" s="68"/>
      <c r="P14" s="66"/>
      <c r="Q14" s="66"/>
      <c r="R14" s="66"/>
      <c r="S14" s="68">
        <v>36</v>
      </c>
      <c r="T14" s="68"/>
      <c r="U14" s="68"/>
      <c r="V14" s="66">
        <v>36</v>
      </c>
      <c r="W14" s="66"/>
      <c r="X14" s="74"/>
      <c r="Y14" s="89"/>
      <c r="Z14" s="69"/>
      <c r="AA14" s="69"/>
      <c r="AB14" s="101"/>
      <c r="AC14" s="101"/>
      <c r="AD14" s="102"/>
      <c r="AE14" s="5">
        <f t="shared" si="3"/>
        <v>72</v>
      </c>
    </row>
    <row r="15" spans="1:31" x14ac:dyDescent="0.2">
      <c r="A15" s="20" t="s">
        <v>131</v>
      </c>
      <c r="B15" s="24" t="s">
        <v>62</v>
      </c>
      <c r="C15" s="87"/>
      <c r="D15" s="87">
        <v>4</v>
      </c>
      <c r="E15" s="87"/>
      <c r="F15" s="44">
        <v>72</v>
      </c>
      <c r="G15" s="86">
        <v>28</v>
      </c>
      <c r="H15" s="86"/>
      <c r="I15" s="85"/>
      <c r="J15" s="86"/>
      <c r="K15" s="44"/>
      <c r="L15" s="93"/>
      <c r="M15" s="68"/>
      <c r="N15" s="68"/>
      <c r="O15" s="68"/>
      <c r="P15" s="66"/>
      <c r="Q15" s="66"/>
      <c r="R15" s="66"/>
      <c r="S15" s="68">
        <v>36</v>
      </c>
      <c r="T15" s="68"/>
      <c r="U15" s="68"/>
      <c r="V15" s="66">
        <v>36</v>
      </c>
      <c r="W15" s="66"/>
      <c r="X15" s="74"/>
      <c r="Y15" s="89"/>
      <c r="Z15" s="69"/>
      <c r="AA15" s="69"/>
      <c r="AB15" s="101"/>
      <c r="AC15" s="101"/>
      <c r="AD15" s="102"/>
      <c r="AE15" s="5">
        <f t="shared" si="3"/>
        <v>72</v>
      </c>
    </row>
    <row r="16" spans="1:31" x14ac:dyDescent="0.2">
      <c r="A16" s="20" t="s">
        <v>132</v>
      </c>
      <c r="B16" s="24" t="s">
        <v>63</v>
      </c>
      <c r="C16" s="87"/>
      <c r="D16" s="87">
        <v>4</v>
      </c>
      <c r="E16" s="87"/>
      <c r="F16" s="44">
        <v>72</v>
      </c>
      <c r="G16" s="86">
        <v>22</v>
      </c>
      <c r="H16" s="86"/>
      <c r="I16" s="85"/>
      <c r="J16" s="86"/>
      <c r="K16" s="44"/>
      <c r="L16" s="93"/>
      <c r="M16" s="68"/>
      <c r="N16" s="68"/>
      <c r="O16" s="68"/>
      <c r="P16" s="66"/>
      <c r="Q16" s="66"/>
      <c r="R16" s="66"/>
      <c r="S16" s="68">
        <v>36</v>
      </c>
      <c r="T16" s="68"/>
      <c r="U16" s="68"/>
      <c r="V16" s="66">
        <v>36</v>
      </c>
      <c r="W16" s="66"/>
      <c r="X16" s="74"/>
      <c r="Y16" s="89"/>
      <c r="Z16" s="91"/>
      <c r="AA16" s="91"/>
      <c r="AB16" s="99"/>
      <c r="AC16" s="99"/>
      <c r="AD16" s="100"/>
      <c r="AE16" s="5">
        <f t="shared" si="3"/>
        <v>72</v>
      </c>
    </row>
    <row r="17" spans="1:31" x14ac:dyDescent="0.2">
      <c r="A17" s="20" t="s">
        <v>133</v>
      </c>
      <c r="B17" s="24" t="s">
        <v>64</v>
      </c>
      <c r="C17" s="87"/>
      <c r="D17" s="87">
        <v>3</v>
      </c>
      <c r="E17" s="87"/>
      <c r="F17" s="44">
        <v>108</v>
      </c>
      <c r="G17" s="86">
        <v>34</v>
      </c>
      <c r="H17" s="86"/>
      <c r="I17" s="85"/>
      <c r="J17" s="86"/>
      <c r="K17" s="44"/>
      <c r="L17" s="93"/>
      <c r="M17" s="68"/>
      <c r="N17" s="68"/>
      <c r="O17" s="68"/>
      <c r="P17" s="66">
        <v>36</v>
      </c>
      <c r="Q17" s="66"/>
      <c r="R17" s="66"/>
      <c r="S17" s="68">
        <v>36</v>
      </c>
      <c r="T17" s="68"/>
      <c r="U17" s="68"/>
      <c r="V17" s="66">
        <v>36</v>
      </c>
      <c r="W17" s="66"/>
      <c r="X17" s="74"/>
      <c r="Y17" s="89"/>
      <c r="Z17" s="69"/>
      <c r="AA17" s="69"/>
      <c r="AB17" s="101"/>
      <c r="AC17" s="101"/>
      <c r="AD17" s="102"/>
      <c r="AE17" s="5">
        <f t="shared" si="3"/>
        <v>108</v>
      </c>
    </row>
    <row r="18" spans="1:31" x14ac:dyDescent="0.2">
      <c r="A18" s="20" t="s">
        <v>134</v>
      </c>
      <c r="B18" s="24" t="s">
        <v>65</v>
      </c>
      <c r="C18" s="87">
        <v>2</v>
      </c>
      <c r="D18" s="87"/>
      <c r="E18" s="87"/>
      <c r="F18" s="44">
        <v>144</v>
      </c>
      <c r="G18" s="86">
        <v>94</v>
      </c>
      <c r="H18" s="86"/>
      <c r="I18" s="85">
        <v>6</v>
      </c>
      <c r="J18" s="86">
        <v>6</v>
      </c>
      <c r="K18" s="44"/>
      <c r="L18" s="93"/>
      <c r="M18" s="68">
        <v>72</v>
      </c>
      <c r="N18" s="68"/>
      <c r="O18" s="68"/>
      <c r="P18" s="66">
        <v>60</v>
      </c>
      <c r="Q18" s="66"/>
      <c r="R18" s="66">
        <v>6</v>
      </c>
      <c r="S18" s="68"/>
      <c r="T18" s="68"/>
      <c r="U18" s="68"/>
      <c r="V18" s="66"/>
      <c r="W18" s="66"/>
      <c r="X18" s="74"/>
      <c r="Y18" s="89"/>
      <c r="Z18" s="69"/>
      <c r="AA18" s="69"/>
      <c r="AB18" s="101"/>
      <c r="AC18" s="101"/>
      <c r="AD18" s="102"/>
      <c r="AE18" s="5">
        <f t="shared" si="3"/>
        <v>138</v>
      </c>
    </row>
    <row r="19" spans="1:31" x14ac:dyDescent="0.2">
      <c r="A19" s="20" t="s">
        <v>135</v>
      </c>
      <c r="B19" s="24" t="s">
        <v>66</v>
      </c>
      <c r="C19" s="87"/>
      <c r="D19" s="87">
        <v>2</v>
      </c>
      <c r="E19" s="87"/>
      <c r="F19" s="44">
        <v>72</v>
      </c>
      <c r="G19" s="86">
        <v>62</v>
      </c>
      <c r="H19" s="86"/>
      <c r="I19" s="85"/>
      <c r="J19" s="86"/>
      <c r="K19" s="44"/>
      <c r="L19" s="93"/>
      <c r="M19" s="68">
        <v>36</v>
      </c>
      <c r="N19" s="68"/>
      <c r="O19" s="68"/>
      <c r="P19" s="66">
        <v>36</v>
      </c>
      <c r="Q19" s="66"/>
      <c r="R19" s="66"/>
      <c r="S19" s="68"/>
      <c r="T19" s="68"/>
      <c r="U19" s="68"/>
      <c r="V19" s="66"/>
      <c r="W19" s="66"/>
      <c r="X19" s="74"/>
      <c r="Y19" s="89"/>
      <c r="Z19" s="69"/>
      <c r="AA19" s="69"/>
      <c r="AB19" s="101"/>
      <c r="AC19" s="101"/>
      <c r="AD19" s="102"/>
      <c r="AE19" s="5">
        <f t="shared" si="3"/>
        <v>72</v>
      </c>
    </row>
    <row r="20" spans="1:31" x14ac:dyDescent="0.2">
      <c r="A20" s="20" t="s">
        <v>136</v>
      </c>
      <c r="B20" s="24" t="s">
        <v>123</v>
      </c>
      <c r="C20" s="87"/>
      <c r="D20" s="87">
        <v>2</v>
      </c>
      <c r="E20" s="87"/>
      <c r="F20" s="44">
        <v>68</v>
      </c>
      <c r="G20" s="86">
        <v>36</v>
      </c>
      <c r="H20" s="86"/>
      <c r="I20" s="85"/>
      <c r="J20" s="86"/>
      <c r="K20" s="44"/>
      <c r="L20" s="93"/>
      <c r="M20" s="68">
        <v>36</v>
      </c>
      <c r="N20" s="68"/>
      <c r="O20" s="68"/>
      <c r="P20" s="66">
        <v>32</v>
      </c>
      <c r="Q20" s="66"/>
      <c r="R20" s="66"/>
      <c r="S20" s="68"/>
      <c r="T20" s="68"/>
      <c r="U20" s="68"/>
      <c r="V20" s="66"/>
      <c r="W20" s="66"/>
      <c r="X20" s="74"/>
      <c r="Y20" s="89"/>
      <c r="Z20" s="69"/>
      <c r="AA20" s="69"/>
      <c r="AB20" s="101"/>
      <c r="AC20" s="101"/>
      <c r="AD20" s="102"/>
      <c r="AE20" s="5">
        <f t="shared" si="3"/>
        <v>68</v>
      </c>
    </row>
    <row r="21" spans="1:31" x14ac:dyDescent="0.2">
      <c r="A21" s="20" t="s">
        <v>53</v>
      </c>
      <c r="B21" s="24" t="s">
        <v>54</v>
      </c>
      <c r="C21" s="87"/>
      <c r="D21" s="87"/>
      <c r="E21" s="87">
        <v>2</v>
      </c>
      <c r="F21" s="44">
        <v>32</v>
      </c>
      <c r="G21" s="86">
        <v>16</v>
      </c>
      <c r="H21" s="86"/>
      <c r="I21" s="85"/>
      <c r="J21" s="86"/>
      <c r="K21" s="44"/>
      <c r="L21" s="93"/>
      <c r="M21" s="68"/>
      <c r="N21" s="68"/>
      <c r="O21" s="68"/>
      <c r="P21" s="66">
        <v>32</v>
      </c>
      <c r="Q21" s="66"/>
      <c r="R21" s="66"/>
      <c r="S21" s="68"/>
      <c r="T21" s="68"/>
      <c r="U21" s="68"/>
      <c r="V21" s="66"/>
      <c r="W21" s="66"/>
      <c r="X21" s="74"/>
      <c r="Y21" s="89"/>
      <c r="Z21" s="91"/>
      <c r="AA21" s="91"/>
      <c r="AB21" s="99"/>
      <c r="AC21" s="99"/>
      <c r="AD21" s="100"/>
      <c r="AE21" s="5">
        <f t="shared" si="3"/>
        <v>32</v>
      </c>
    </row>
    <row r="22" spans="1:31" x14ac:dyDescent="0.2">
      <c r="A22" s="49"/>
      <c r="B22" s="56" t="s">
        <v>94</v>
      </c>
      <c r="C22" s="50"/>
      <c r="D22" s="50"/>
      <c r="E22" s="50"/>
      <c r="F22" s="51">
        <f>F23+F38+F64</f>
        <v>2952</v>
      </c>
      <c r="G22" s="51">
        <f t="shared" ref="G22:AE22" si="4">G23+G38+G64</f>
        <v>144</v>
      </c>
      <c r="H22" s="51">
        <f t="shared" si="4"/>
        <v>0</v>
      </c>
      <c r="I22" s="51">
        <f t="shared" si="4"/>
        <v>30</v>
      </c>
      <c r="J22" s="51">
        <f t="shared" si="4"/>
        <v>30</v>
      </c>
      <c r="K22" s="51">
        <f t="shared" si="4"/>
        <v>2272</v>
      </c>
      <c r="L22" s="51">
        <f t="shared" si="4"/>
        <v>608</v>
      </c>
      <c r="M22" s="51">
        <f t="shared" si="4"/>
        <v>252</v>
      </c>
      <c r="N22" s="51">
        <f t="shared" si="4"/>
        <v>0</v>
      </c>
      <c r="O22" s="51">
        <f t="shared" si="4"/>
        <v>0</v>
      </c>
      <c r="P22" s="51">
        <f t="shared" si="4"/>
        <v>468</v>
      </c>
      <c r="Q22" s="51">
        <f t="shared" si="4"/>
        <v>0</v>
      </c>
      <c r="R22" s="51">
        <f t="shared" si="4"/>
        <v>6</v>
      </c>
      <c r="S22" s="51">
        <f t="shared" si="4"/>
        <v>288</v>
      </c>
      <c r="T22" s="51">
        <f t="shared" si="4"/>
        <v>0</v>
      </c>
      <c r="U22" s="51">
        <f t="shared" si="4"/>
        <v>0</v>
      </c>
      <c r="V22" s="51">
        <f t="shared" si="4"/>
        <v>504</v>
      </c>
      <c r="W22" s="51">
        <f t="shared" si="4"/>
        <v>0</v>
      </c>
      <c r="X22" s="51">
        <f t="shared" si="4"/>
        <v>12</v>
      </c>
      <c r="Y22" s="51">
        <f t="shared" si="4"/>
        <v>600</v>
      </c>
      <c r="Z22" s="51">
        <f t="shared" si="4"/>
        <v>0</v>
      </c>
      <c r="AA22" s="51">
        <f t="shared" si="4"/>
        <v>6</v>
      </c>
      <c r="AB22" s="51">
        <f t="shared" si="4"/>
        <v>744</v>
      </c>
      <c r="AC22" s="51">
        <f t="shared" si="4"/>
        <v>0</v>
      </c>
      <c r="AD22" s="51">
        <f t="shared" si="4"/>
        <v>42</v>
      </c>
      <c r="AE22" s="51">
        <f t="shared" si="4"/>
        <v>2922</v>
      </c>
    </row>
    <row r="23" spans="1:31" x14ac:dyDescent="0.2">
      <c r="A23" s="45" t="s">
        <v>75</v>
      </c>
      <c r="B23" s="42" t="s">
        <v>74</v>
      </c>
      <c r="C23" s="43"/>
      <c r="D23" s="43"/>
      <c r="E23" s="46"/>
      <c r="F23" s="47">
        <f>SUM(F24:F37)</f>
        <v>576</v>
      </c>
      <c r="G23" s="47">
        <f t="shared" ref="G23:AD23" si="5">SUM(G24:G37)</f>
        <v>0</v>
      </c>
      <c r="H23" s="47">
        <f t="shared" si="5"/>
        <v>0</v>
      </c>
      <c r="I23" s="47">
        <f t="shared" si="5"/>
        <v>0</v>
      </c>
      <c r="J23" s="47">
        <f t="shared" si="5"/>
        <v>0</v>
      </c>
      <c r="K23" s="47">
        <f t="shared" si="5"/>
        <v>328</v>
      </c>
      <c r="L23" s="47">
        <f t="shared" si="5"/>
        <v>248</v>
      </c>
      <c r="M23" s="47">
        <f t="shared" si="5"/>
        <v>108</v>
      </c>
      <c r="N23" s="47">
        <f t="shared" si="5"/>
        <v>0</v>
      </c>
      <c r="O23" s="47">
        <f t="shared" si="5"/>
        <v>0</v>
      </c>
      <c r="P23" s="47">
        <f t="shared" si="5"/>
        <v>72</v>
      </c>
      <c r="Q23" s="47">
        <f t="shared" si="5"/>
        <v>0</v>
      </c>
      <c r="R23" s="47">
        <f t="shared" si="5"/>
        <v>0</v>
      </c>
      <c r="S23" s="47">
        <f t="shared" si="5"/>
        <v>36</v>
      </c>
      <c r="T23" s="47">
        <f t="shared" si="5"/>
        <v>0</v>
      </c>
      <c r="U23" s="47">
        <f t="shared" si="5"/>
        <v>0</v>
      </c>
      <c r="V23" s="47">
        <f t="shared" si="5"/>
        <v>36</v>
      </c>
      <c r="W23" s="47">
        <f t="shared" si="5"/>
        <v>0</v>
      </c>
      <c r="X23" s="47">
        <f t="shared" si="5"/>
        <v>0</v>
      </c>
      <c r="Y23" s="47">
        <f t="shared" si="5"/>
        <v>180</v>
      </c>
      <c r="Z23" s="47">
        <f t="shared" si="5"/>
        <v>0</v>
      </c>
      <c r="AA23" s="47">
        <f t="shared" si="5"/>
        <v>0</v>
      </c>
      <c r="AB23" s="47">
        <f t="shared" si="5"/>
        <v>144</v>
      </c>
      <c r="AC23" s="47">
        <f t="shared" si="5"/>
        <v>0</v>
      </c>
      <c r="AD23" s="47">
        <f t="shared" si="5"/>
        <v>0</v>
      </c>
      <c r="AE23" s="47">
        <f>SUM(AE24:AE37)</f>
        <v>576</v>
      </c>
    </row>
    <row r="24" spans="1:31" x14ac:dyDescent="0.2">
      <c r="A24" s="20" t="s">
        <v>69</v>
      </c>
      <c r="B24" s="24" t="s">
        <v>141</v>
      </c>
      <c r="C24" s="87"/>
      <c r="D24" s="87">
        <v>1</v>
      </c>
      <c r="E24" s="87"/>
      <c r="F24" s="44">
        <v>36</v>
      </c>
      <c r="G24" s="86"/>
      <c r="H24" s="86"/>
      <c r="I24" s="85"/>
      <c r="J24" s="86"/>
      <c r="K24" s="44">
        <v>36</v>
      </c>
      <c r="L24" s="90"/>
      <c r="M24" s="68">
        <v>36</v>
      </c>
      <c r="N24" s="68"/>
      <c r="O24" s="68"/>
      <c r="P24" s="66"/>
      <c r="Q24" s="66"/>
      <c r="R24" s="66"/>
      <c r="S24" s="68"/>
      <c r="T24" s="68"/>
      <c r="U24" s="68"/>
      <c r="V24" s="66"/>
      <c r="W24" s="66"/>
      <c r="X24" s="74"/>
      <c r="Y24" s="68"/>
      <c r="Z24" s="69"/>
      <c r="AA24" s="69"/>
      <c r="AB24" s="99"/>
      <c r="AC24" s="99"/>
      <c r="AD24" s="100"/>
      <c r="AE24" s="5">
        <f t="shared" si="3"/>
        <v>36</v>
      </c>
    </row>
    <row r="25" spans="1:31" x14ac:dyDescent="0.2">
      <c r="A25" s="20" t="s">
        <v>70</v>
      </c>
      <c r="B25" s="24" t="s">
        <v>142</v>
      </c>
      <c r="C25" s="87"/>
      <c r="D25" s="87">
        <v>1</v>
      </c>
      <c r="E25" s="87"/>
      <c r="F25" s="44">
        <v>36</v>
      </c>
      <c r="G25" s="86"/>
      <c r="H25" s="86"/>
      <c r="I25" s="85"/>
      <c r="J25" s="86"/>
      <c r="K25" s="44">
        <v>36</v>
      </c>
      <c r="L25" s="90"/>
      <c r="M25" s="68">
        <v>36</v>
      </c>
      <c r="N25" s="68"/>
      <c r="O25" s="68"/>
      <c r="P25" s="66"/>
      <c r="Q25" s="66"/>
      <c r="R25" s="66"/>
      <c r="S25" s="68"/>
      <c r="T25" s="68"/>
      <c r="U25" s="68"/>
      <c r="V25" s="66"/>
      <c r="W25" s="66"/>
      <c r="X25" s="74"/>
      <c r="Y25" s="89"/>
      <c r="Z25" s="91"/>
      <c r="AA25" s="91"/>
      <c r="AB25" s="99"/>
      <c r="AC25" s="99"/>
      <c r="AD25" s="100"/>
      <c r="AE25" s="5">
        <f t="shared" si="3"/>
        <v>36</v>
      </c>
    </row>
    <row r="26" spans="1:31" x14ac:dyDescent="0.2">
      <c r="A26" s="20" t="s">
        <v>71</v>
      </c>
      <c r="B26" s="24" t="s">
        <v>143</v>
      </c>
      <c r="C26" s="87"/>
      <c r="D26" s="87">
        <v>2</v>
      </c>
      <c r="E26" s="87"/>
      <c r="F26" s="44">
        <v>36</v>
      </c>
      <c r="G26" s="86"/>
      <c r="H26" s="86"/>
      <c r="I26" s="85"/>
      <c r="J26" s="86"/>
      <c r="K26" s="44">
        <v>36</v>
      </c>
      <c r="L26" s="90"/>
      <c r="M26" s="68">
        <v>36</v>
      </c>
      <c r="N26" s="68"/>
      <c r="O26" s="68"/>
      <c r="P26" s="66"/>
      <c r="Q26" s="66"/>
      <c r="R26" s="66"/>
      <c r="S26" s="68"/>
      <c r="T26" s="68"/>
      <c r="U26" s="68"/>
      <c r="V26" s="66"/>
      <c r="W26" s="66"/>
      <c r="X26" s="74"/>
      <c r="Y26" s="68"/>
      <c r="Z26" s="69"/>
      <c r="AA26" s="91"/>
      <c r="AB26" s="99"/>
      <c r="AC26" s="99"/>
      <c r="AD26" s="100"/>
      <c r="AE26" s="5">
        <f t="shared" si="3"/>
        <v>36</v>
      </c>
    </row>
    <row r="27" spans="1:31" x14ac:dyDescent="0.2">
      <c r="A27" s="20" t="s">
        <v>107</v>
      </c>
      <c r="B27" s="24" t="s">
        <v>144</v>
      </c>
      <c r="C27" s="87"/>
      <c r="D27" s="87">
        <v>1</v>
      </c>
      <c r="E27" s="87"/>
      <c r="F27" s="44">
        <v>36</v>
      </c>
      <c r="G27" s="86"/>
      <c r="H27" s="86"/>
      <c r="I27" s="85"/>
      <c r="J27" s="86"/>
      <c r="K27" s="44">
        <v>36</v>
      </c>
      <c r="L27" s="90"/>
      <c r="M27" s="68"/>
      <c r="N27" s="68"/>
      <c r="O27" s="68"/>
      <c r="P27" s="66"/>
      <c r="Q27" s="66"/>
      <c r="R27" s="66"/>
      <c r="S27" s="68"/>
      <c r="T27" s="68"/>
      <c r="U27" s="68"/>
      <c r="V27" s="66"/>
      <c r="W27" s="66"/>
      <c r="X27" s="74"/>
      <c r="Y27" s="68"/>
      <c r="Z27" s="69"/>
      <c r="AA27" s="91"/>
      <c r="AB27" s="99">
        <v>36</v>
      </c>
      <c r="AC27" s="99"/>
      <c r="AD27" s="100"/>
      <c r="AE27" s="5">
        <f t="shared" si="3"/>
        <v>36</v>
      </c>
    </row>
    <row r="28" spans="1:31" x14ac:dyDescent="0.2">
      <c r="A28" s="20" t="s">
        <v>108</v>
      </c>
      <c r="B28" s="24" t="s">
        <v>145</v>
      </c>
      <c r="C28" s="87"/>
      <c r="D28" s="87">
        <v>5</v>
      </c>
      <c r="E28" s="87"/>
      <c r="F28" s="44">
        <v>36</v>
      </c>
      <c r="G28" s="86"/>
      <c r="H28" s="86"/>
      <c r="I28" s="85"/>
      <c r="J28" s="86"/>
      <c r="K28" s="44">
        <v>36</v>
      </c>
      <c r="L28" s="90"/>
      <c r="M28" s="68"/>
      <c r="N28" s="68"/>
      <c r="O28" s="68"/>
      <c r="P28" s="66"/>
      <c r="Q28" s="66"/>
      <c r="R28" s="66"/>
      <c r="S28" s="68"/>
      <c r="T28" s="68"/>
      <c r="U28" s="68"/>
      <c r="V28" s="66"/>
      <c r="W28" s="66"/>
      <c r="X28" s="74"/>
      <c r="Y28" s="68">
        <v>36</v>
      </c>
      <c r="Z28" s="69"/>
      <c r="AA28" s="91"/>
      <c r="AB28" s="99"/>
      <c r="AC28" s="99"/>
      <c r="AD28" s="100"/>
      <c r="AE28" s="5">
        <f t="shared" si="3"/>
        <v>36</v>
      </c>
    </row>
    <row r="29" spans="1:31" x14ac:dyDescent="0.2">
      <c r="A29" s="20" t="s">
        <v>109</v>
      </c>
      <c r="B29" s="24" t="s">
        <v>106</v>
      </c>
      <c r="C29" s="87"/>
      <c r="D29" s="87">
        <v>6</v>
      </c>
      <c r="E29" s="87"/>
      <c r="F29" s="44">
        <v>36</v>
      </c>
      <c r="G29" s="86"/>
      <c r="H29" s="86"/>
      <c r="I29" s="85"/>
      <c r="J29" s="86"/>
      <c r="K29" s="44">
        <v>40</v>
      </c>
      <c r="L29" s="90"/>
      <c r="M29" s="68"/>
      <c r="N29" s="68"/>
      <c r="O29" s="68"/>
      <c r="P29" s="66">
        <v>40</v>
      </c>
      <c r="Q29" s="66"/>
      <c r="R29" s="66"/>
      <c r="S29" s="68"/>
      <c r="T29" s="68"/>
      <c r="U29" s="68"/>
      <c r="V29" s="66"/>
      <c r="W29" s="66"/>
      <c r="X29" s="74"/>
      <c r="Y29" s="68"/>
      <c r="Z29" s="69"/>
      <c r="AA29" s="91"/>
      <c r="AB29" s="99"/>
      <c r="AC29" s="99"/>
      <c r="AD29" s="100"/>
      <c r="AE29" s="5">
        <f t="shared" si="3"/>
        <v>40</v>
      </c>
    </row>
    <row r="30" spans="1:31" x14ac:dyDescent="0.2">
      <c r="A30" s="20" t="s">
        <v>110</v>
      </c>
      <c r="B30" s="24" t="s">
        <v>72</v>
      </c>
      <c r="C30" s="87"/>
      <c r="D30" s="87">
        <v>5</v>
      </c>
      <c r="E30" s="87"/>
      <c r="F30" s="44">
        <v>36</v>
      </c>
      <c r="G30" s="86"/>
      <c r="H30" s="86"/>
      <c r="I30" s="85"/>
      <c r="J30" s="86"/>
      <c r="K30" s="44">
        <v>36</v>
      </c>
      <c r="L30" s="90"/>
      <c r="M30" s="68"/>
      <c r="N30" s="68"/>
      <c r="O30" s="68"/>
      <c r="P30" s="66"/>
      <c r="Q30" s="66"/>
      <c r="R30" s="66"/>
      <c r="S30" s="68"/>
      <c r="T30" s="68"/>
      <c r="U30" s="68"/>
      <c r="V30" s="66"/>
      <c r="W30" s="66"/>
      <c r="X30" s="74"/>
      <c r="Y30" s="68">
        <v>36</v>
      </c>
      <c r="Z30" s="69"/>
      <c r="AA30" s="91"/>
      <c r="AB30" s="99"/>
      <c r="AC30" s="99"/>
      <c r="AD30" s="100"/>
      <c r="AE30" s="5">
        <f t="shared" si="3"/>
        <v>36</v>
      </c>
    </row>
    <row r="31" spans="1:31" x14ac:dyDescent="0.2">
      <c r="A31" s="20" t="s">
        <v>146</v>
      </c>
      <c r="B31" s="6" t="s">
        <v>73</v>
      </c>
      <c r="C31" s="87"/>
      <c r="D31" s="87">
        <v>5</v>
      </c>
      <c r="E31" s="87"/>
      <c r="F31" s="44">
        <v>36</v>
      </c>
      <c r="G31" s="86"/>
      <c r="H31" s="86"/>
      <c r="I31" s="85"/>
      <c r="J31" s="86"/>
      <c r="K31" s="44">
        <v>36</v>
      </c>
      <c r="L31" s="90"/>
      <c r="M31" s="68"/>
      <c r="N31" s="68"/>
      <c r="O31" s="68"/>
      <c r="P31" s="66"/>
      <c r="Q31" s="66"/>
      <c r="R31" s="66"/>
      <c r="S31" s="68"/>
      <c r="T31" s="68"/>
      <c r="U31" s="68"/>
      <c r="V31" s="66"/>
      <c r="W31" s="66"/>
      <c r="X31" s="74"/>
      <c r="Y31" s="68">
        <v>36</v>
      </c>
      <c r="Z31" s="69"/>
      <c r="AA31" s="91"/>
      <c r="AB31" s="99"/>
      <c r="AC31" s="99"/>
      <c r="AD31" s="100"/>
      <c r="AE31" s="5">
        <f t="shared" si="3"/>
        <v>36</v>
      </c>
    </row>
    <row r="32" spans="1:31" x14ac:dyDescent="0.2">
      <c r="A32" s="20" t="s">
        <v>147</v>
      </c>
      <c r="B32" s="24" t="s">
        <v>66</v>
      </c>
      <c r="C32" s="87"/>
      <c r="D32" s="87">
        <v>5</v>
      </c>
      <c r="E32" s="87"/>
      <c r="F32" s="44">
        <v>108</v>
      </c>
      <c r="G32" s="86"/>
      <c r="H32" s="86"/>
      <c r="I32" s="85"/>
      <c r="J32" s="86"/>
      <c r="K32" s="44">
        <v>36</v>
      </c>
      <c r="L32" s="90">
        <v>72</v>
      </c>
      <c r="M32" s="68"/>
      <c r="N32" s="68"/>
      <c r="O32" s="68"/>
      <c r="P32" s="66"/>
      <c r="Q32" s="66"/>
      <c r="R32" s="66"/>
      <c r="S32" s="68">
        <v>36</v>
      </c>
      <c r="T32" s="68"/>
      <c r="U32" s="68"/>
      <c r="V32" s="66">
        <v>36</v>
      </c>
      <c r="W32" s="66"/>
      <c r="X32" s="74"/>
      <c r="Y32" s="68">
        <v>36</v>
      </c>
      <c r="Z32" s="69"/>
      <c r="AA32" s="91"/>
      <c r="AB32" s="99"/>
      <c r="AC32" s="99"/>
      <c r="AD32" s="100"/>
      <c r="AE32" s="5">
        <f t="shared" si="3"/>
        <v>108</v>
      </c>
    </row>
    <row r="33" spans="1:31" x14ac:dyDescent="0.2">
      <c r="A33" s="148" t="s">
        <v>148</v>
      </c>
      <c r="B33" s="149" t="s">
        <v>105</v>
      </c>
      <c r="C33" s="87"/>
      <c r="D33" s="87">
        <v>2</v>
      </c>
      <c r="E33" s="87"/>
      <c r="F33" s="44">
        <v>36</v>
      </c>
      <c r="G33" s="86"/>
      <c r="H33" s="86"/>
      <c r="I33" s="85"/>
      <c r="J33" s="86"/>
      <c r="K33" s="44"/>
      <c r="L33" s="90">
        <v>32</v>
      </c>
      <c r="M33" s="68"/>
      <c r="N33" s="68"/>
      <c r="O33" s="68"/>
      <c r="P33" s="66">
        <v>32</v>
      </c>
      <c r="Q33" s="66"/>
      <c r="R33" s="66"/>
      <c r="S33" s="68"/>
      <c r="T33" s="68"/>
      <c r="U33" s="68"/>
      <c r="V33" s="66"/>
      <c r="W33" s="66"/>
      <c r="X33" s="74"/>
      <c r="Y33" s="68"/>
      <c r="Z33" s="69"/>
      <c r="AA33" s="91"/>
      <c r="AB33" s="99"/>
      <c r="AC33" s="99"/>
      <c r="AD33" s="100"/>
      <c r="AE33" s="5">
        <f t="shared" si="3"/>
        <v>32</v>
      </c>
    </row>
    <row r="34" spans="1:31" x14ac:dyDescent="0.2">
      <c r="A34" s="148" t="s">
        <v>171</v>
      </c>
      <c r="B34" s="150" t="s">
        <v>122</v>
      </c>
      <c r="C34" s="87"/>
      <c r="D34" s="87">
        <v>6</v>
      </c>
      <c r="E34" s="87"/>
      <c r="F34" s="44">
        <v>36</v>
      </c>
      <c r="G34" s="86"/>
      <c r="H34" s="86"/>
      <c r="I34" s="85"/>
      <c r="J34" s="86"/>
      <c r="K34" s="44"/>
      <c r="L34" s="90">
        <v>36</v>
      </c>
      <c r="M34" s="68"/>
      <c r="N34" s="68"/>
      <c r="O34" s="68"/>
      <c r="P34" s="66"/>
      <c r="Q34" s="66"/>
      <c r="R34" s="66"/>
      <c r="S34" s="68"/>
      <c r="T34" s="68"/>
      <c r="U34" s="68"/>
      <c r="V34" s="66"/>
      <c r="W34" s="66"/>
      <c r="X34" s="74"/>
      <c r="Y34" s="68"/>
      <c r="Z34" s="69"/>
      <c r="AA34" s="91"/>
      <c r="AB34" s="99">
        <v>36</v>
      </c>
      <c r="AC34" s="99"/>
      <c r="AD34" s="100"/>
      <c r="AE34" s="5">
        <f t="shared" si="3"/>
        <v>36</v>
      </c>
    </row>
    <row r="35" spans="1:31" x14ac:dyDescent="0.2">
      <c r="A35" s="148" t="s">
        <v>172</v>
      </c>
      <c r="B35" s="150" t="s">
        <v>174</v>
      </c>
      <c r="C35" s="87"/>
      <c r="D35" s="87">
        <v>6</v>
      </c>
      <c r="E35" s="87"/>
      <c r="F35" s="44">
        <v>36</v>
      </c>
      <c r="G35" s="86"/>
      <c r="H35" s="86"/>
      <c r="I35" s="85"/>
      <c r="J35" s="86"/>
      <c r="K35" s="44"/>
      <c r="L35" s="90">
        <v>36</v>
      </c>
      <c r="M35" s="68"/>
      <c r="N35" s="68"/>
      <c r="O35" s="68"/>
      <c r="P35" s="66"/>
      <c r="Q35" s="66"/>
      <c r="R35" s="66"/>
      <c r="S35" s="68"/>
      <c r="T35" s="68"/>
      <c r="U35" s="68"/>
      <c r="V35" s="66"/>
      <c r="W35" s="66"/>
      <c r="X35" s="74"/>
      <c r="Y35" s="68"/>
      <c r="Z35" s="69"/>
      <c r="AA35" s="91"/>
      <c r="AB35" s="99">
        <v>36</v>
      </c>
      <c r="AC35" s="99"/>
      <c r="AD35" s="100"/>
      <c r="AE35" s="5">
        <f t="shared" si="3"/>
        <v>36</v>
      </c>
    </row>
    <row r="36" spans="1:31" x14ac:dyDescent="0.2">
      <c r="A36" s="148" t="s">
        <v>173</v>
      </c>
      <c r="B36" s="150" t="s">
        <v>177</v>
      </c>
      <c r="C36" s="87"/>
      <c r="D36" s="87">
        <v>5</v>
      </c>
      <c r="E36" s="87"/>
      <c r="F36" s="44">
        <v>36</v>
      </c>
      <c r="G36" s="86"/>
      <c r="H36" s="86"/>
      <c r="I36" s="85"/>
      <c r="J36" s="86"/>
      <c r="K36" s="44"/>
      <c r="L36" s="90">
        <v>36</v>
      </c>
      <c r="M36" s="68"/>
      <c r="N36" s="68"/>
      <c r="O36" s="68"/>
      <c r="P36" s="66"/>
      <c r="Q36" s="66"/>
      <c r="R36" s="66"/>
      <c r="S36" s="68"/>
      <c r="T36" s="68"/>
      <c r="U36" s="68"/>
      <c r="V36" s="66"/>
      <c r="W36" s="66"/>
      <c r="X36" s="74"/>
      <c r="Y36" s="68">
        <v>36</v>
      </c>
      <c r="Z36" s="69"/>
      <c r="AA36" s="91"/>
      <c r="AB36" s="99"/>
      <c r="AC36" s="99"/>
      <c r="AD36" s="100"/>
      <c r="AE36" s="5">
        <f t="shared" si="3"/>
        <v>36</v>
      </c>
    </row>
    <row r="37" spans="1:31" x14ac:dyDescent="0.2">
      <c r="A37" s="148" t="s">
        <v>176</v>
      </c>
      <c r="B37" s="150" t="s">
        <v>175</v>
      </c>
      <c r="C37" s="87"/>
      <c r="D37" s="87">
        <v>6</v>
      </c>
      <c r="E37" s="87"/>
      <c r="F37" s="44">
        <v>36</v>
      </c>
      <c r="G37" s="86"/>
      <c r="H37" s="86"/>
      <c r="I37" s="85"/>
      <c r="J37" s="86"/>
      <c r="K37" s="44"/>
      <c r="L37" s="90">
        <v>36</v>
      </c>
      <c r="M37" s="68"/>
      <c r="N37" s="68"/>
      <c r="O37" s="68"/>
      <c r="P37" s="66"/>
      <c r="Q37" s="66"/>
      <c r="R37" s="66"/>
      <c r="S37" s="68"/>
      <c r="T37" s="68"/>
      <c r="U37" s="68"/>
      <c r="V37" s="66"/>
      <c r="W37" s="66"/>
      <c r="X37" s="74"/>
      <c r="Y37" s="68"/>
      <c r="Z37" s="69"/>
      <c r="AA37" s="91"/>
      <c r="AB37" s="99">
        <v>36</v>
      </c>
      <c r="AC37" s="99"/>
      <c r="AD37" s="100"/>
      <c r="AE37" s="5">
        <f t="shared" si="3"/>
        <v>36</v>
      </c>
    </row>
    <row r="38" spans="1:31" ht="13.5" thickBot="1" x14ac:dyDescent="0.25">
      <c r="A38" s="41" t="s">
        <v>77</v>
      </c>
      <c r="B38" s="125" t="s">
        <v>95</v>
      </c>
      <c r="C38" s="46"/>
      <c r="D38" s="46"/>
      <c r="E38" s="46"/>
      <c r="F38" s="47">
        <f>F39+F44+F49+F54+F59</f>
        <v>2340</v>
      </c>
      <c r="G38" s="47">
        <f t="shared" ref="G38:AD38" si="6">G39+G44+G49+G54+G59</f>
        <v>144</v>
      </c>
      <c r="H38" s="47">
        <f t="shared" si="6"/>
        <v>0</v>
      </c>
      <c r="I38" s="47">
        <f t="shared" si="6"/>
        <v>30</v>
      </c>
      <c r="J38" s="47">
        <f t="shared" si="6"/>
        <v>30</v>
      </c>
      <c r="K38" s="47">
        <f t="shared" si="6"/>
        <v>1944</v>
      </c>
      <c r="L38" s="47">
        <f t="shared" si="6"/>
        <v>360</v>
      </c>
      <c r="M38" s="47">
        <f t="shared" si="6"/>
        <v>144</v>
      </c>
      <c r="N38" s="47">
        <f t="shared" si="6"/>
        <v>0</v>
      </c>
      <c r="O38" s="47">
        <f t="shared" si="6"/>
        <v>0</v>
      </c>
      <c r="P38" s="47">
        <f t="shared" si="6"/>
        <v>396</v>
      </c>
      <c r="Q38" s="47">
        <f t="shared" si="6"/>
        <v>0</v>
      </c>
      <c r="R38" s="47">
        <f t="shared" si="6"/>
        <v>6</v>
      </c>
      <c r="S38" s="47">
        <f t="shared" si="6"/>
        <v>252</v>
      </c>
      <c r="T38" s="47">
        <f t="shared" si="6"/>
        <v>0</v>
      </c>
      <c r="U38" s="47">
        <f t="shared" si="6"/>
        <v>0</v>
      </c>
      <c r="V38" s="47">
        <f t="shared" si="6"/>
        <v>468</v>
      </c>
      <c r="W38" s="47">
        <f t="shared" si="6"/>
        <v>0</v>
      </c>
      <c r="X38" s="47">
        <f t="shared" si="6"/>
        <v>12</v>
      </c>
      <c r="Y38" s="47">
        <f t="shared" si="6"/>
        <v>420</v>
      </c>
      <c r="Z38" s="47">
        <f t="shared" si="6"/>
        <v>0</v>
      </c>
      <c r="AA38" s="47">
        <f t="shared" si="6"/>
        <v>6</v>
      </c>
      <c r="AB38" s="47">
        <f t="shared" si="6"/>
        <v>600</v>
      </c>
      <c r="AC38" s="47">
        <f t="shared" si="6"/>
        <v>0</v>
      </c>
      <c r="AD38" s="47">
        <f t="shared" si="6"/>
        <v>6</v>
      </c>
      <c r="AE38" s="5">
        <f t="shared" si="3"/>
        <v>2310</v>
      </c>
    </row>
    <row r="39" spans="1:31" ht="21" x14ac:dyDescent="0.2">
      <c r="A39" s="123" t="s">
        <v>78</v>
      </c>
      <c r="B39" s="122" t="s">
        <v>149</v>
      </c>
      <c r="C39" s="124"/>
      <c r="D39" s="61"/>
      <c r="E39" s="61"/>
      <c r="F39" s="47">
        <f>F40+F41+F42+F43</f>
        <v>408</v>
      </c>
      <c r="G39" s="47">
        <f t="shared" ref="G39:AD39" si="7">G40+G41+G42+G43</f>
        <v>144</v>
      </c>
      <c r="H39" s="47">
        <f t="shared" si="7"/>
        <v>0</v>
      </c>
      <c r="I39" s="47">
        <f t="shared" si="7"/>
        <v>6</v>
      </c>
      <c r="J39" s="47">
        <f t="shared" si="7"/>
        <v>6</v>
      </c>
      <c r="K39" s="47">
        <f t="shared" si="7"/>
        <v>264</v>
      </c>
      <c r="L39" s="47">
        <f t="shared" si="7"/>
        <v>144</v>
      </c>
      <c r="M39" s="47">
        <f t="shared" si="7"/>
        <v>144</v>
      </c>
      <c r="N39" s="47">
        <f t="shared" si="7"/>
        <v>0</v>
      </c>
      <c r="O39" s="47">
        <f t="shared" si="7"/>
        <v>0</v>
      </c>
      <c r="P39" s="47">
        <f t="shared" si="7"/>
        <v>252</v>
      </c>
      <c r="Q39" s="47">
        <f t="shared" si="7"/>
        <v>0</v>
      </c>
      <c r="R39" s="47">
        <f t="shared" si="7"/>
        <v>6</v>
      </c>
      <c r="S39" s="47">
        <f t="shared" si="7"/>
        <v>0</v>
      </c>
      <c r="T39" s="47">
        <f t="shared" si="7"/>
        <v>0</v>
      </c>
      <c r="U39" s="47">
        <f t="shared" si="7"/>
        <v>0</v>
      </c>
      <c r="V39" s="47">
        <f t="shared" si="7"/>
        <v>0</v>
      </c>
      <c r="W39" s="47">
        <f t="shared" si="7"/>
        <v>0</v>
      </c>
      <c r="X39" s="47">
        <f t="shared" si="7"/>
        <v>0</v>
      </c>
      <c r="Y39" s="47">
        <f t="shared" si="7"/>
        <v>0</v>
      </c>
      <c r="Z39" s="47">
        <f t="shared" si="7"/>
        <v>0</v>
      </c>
      <c r="AA39" s="47">
        <f t="shared" si="7"/>
        <v>0</v>
      </c>
      <c r="AB39" s="47">
        <f t="shared" si="7"/>
        <v>0</v>
      </c>
      <c r="AC39" s="47">
        <f t="shared" si="7"/>
        <v>0</v>
      </c>
      <c r="AD39" s="47">
        <f t="shared" si="7"/>
        <v>0</v>
      </c>
      <c r="AE39" s="5">
        <f t="shared" si="3"/>
        <v>402</v>
      </c>
    </row>
    <row r="40" spans="1:31" ht="24" x14ac:dyDescent="0.2">
      <c r="A40" s="20" t="s">
        <v>79</v>
      </c>
      <c r="B40" s="151" t="s">
        <v>150</v>
      </c>
      <c r="C40" s="39"/>
      <c r="D40" s="40"/>
      <c r="E40" s="40">
        <v>1</v>
      </c>
      <c r="F40" s="44">
        <v>36</v>
      </c>
      <c r="G40" s="86"/>
      <c r="H40" s="86"/>
      <c r="I40" s="85">
        <v>6</v>
      </c>
      <c r="J40" s="86">
        <v>6</v>
      </c>
      <c r="K40" s="44">
        <v>36</v>
      </c>
      <c r="L40" s="90"/>
      <c r="M40" s="68">
        <v>36</v>
      </c>
      <c r="N40" s="68"/>
      <c r="O40" s="68"/>
      <c r="P40" s="66">
        <v>36</v>
      </c>
      <c r="Q40" s="66"/>
      <c r="R40" s="66">
        <v>6</v>
      </c>
      <c r="S40" s="68"/>
      <c r="T40" s="68"/>
      <c r="U40" s="68"/>
      <c r="V40" s="66"/>
      <c r="W40" s="66"/>
      <c r="X40" s="74"/>
      <c r="Y40" s="89"/>
      <c r="Z40" s="69"/>
      <c r="AA40" s="69"/>
      <c r="AB40" s="101"/>
      <c r="AC40" s="101"/>
      <c r="AD40" s="102"/>
      <c r="AE40" s="5">
        <f t="shared" si="3"/>
        <v>78</v>
      </c>
    </row>
    <row r="41" spans="1:31" x14ac:dyDescent="0.2">
      <c r="A41" s="20" t="s">
        <v>152</v>
      </c>
      <c r="B41" s="151" t="s">
        <v>151</v>
      </c>
      <c r="C41" s="39">
        <v>2</v>
      </c>
      <c r="D41" s="40"/>
      <c r="E41" s="40"/>
      <c r="F41" s="44">
        <v>84</v>
      </c>
      <c r="G41" s="86"/>
      <c r="H41" s="86"/>
      <c r="I41" s="85"/>
      <c r="J41" s="86"/>
      <c r="K41" s="44">
        <v>84</v>
      </c>
      <c r="L41" s="90"/>
      <c r="M41" s="68">
        <v>36</v>
      </c>
      <c r="N41" s="68"/>
      <c r="O41" s="68"/>
      <c r="P41" s="66"/>
      <c r="Q41" s="66"/>
      <c r="R41" s="66"/>
      <c r="S41" s="68"/>
      <c r="T41" s="68"/>
      <c r="U41" s="68"/>
      <c r="V41" s="66"/>
      <c r="W41" s="66"/>
      <c r="X41" s="74"/>
      <c r="Y41" s="89"/>
      <c r="Z41" s="69"/>
      <c r="AA41" s="69"/>
      <c r="AB41" s="101"/>
      <c r="AC41" s="101"/>
      <c r="AD41" s="102"/>
      <c r="AE41" s="5">
        <f t="shared" si="3"/>
        <v>36</v>
      </c>
    </row>
    <row r="42" spans="1:31" x14ac:dyDescent="0.2">
      <c r="A42" s="20" t="s">
        <v>80</v>
      </c>
      <c r="B42" s="151" t="s">
        <v>34</v>
      </c>
      <c r="C42" s="87"/>
      <c r="D42" s="87"/>
      <c r="E42" s="87">
        <v>2</v>
      </c>
      <c r="F42" s="44">
        <v>144</v>
      </c>
      <c r="G42" s="86">
        <v>72</v>
      </c>
      <c r="H42" s="86"/>
      <c r="I42" s="85"/>
      <c r="J42" s="86"/>
      <c r="K42" s="44">
        <v>72</v>
      </c>
      <c r="L42" s="90">
        <v>72</v>
      </c>
      <c r="M42" s="68">
        <v>72</v>
      </c>
      <c r="N42" s="68"/>
      <c r="O42" s="68"/>
      <c r="P42" s="66">
        <v>72</v>
      </c>
      <c r="Q42" s="66"/>
      <c r="R42" s="66"/>
      <c r="S42" s="68"/>
      <c r="T42" s="68"/>
      <c r="U42" s="68"/>
      <c r="V42" s="66"/>
      <c r="W42" s="66"/>
      <c r="X42" s="74"/>
      <c r="Y42" s="89"/>
      <c r="Z42" s="69"/>
      <c r="AA42" s="69"/>
      <c r="AB42" s="101"/>
      <c r="AC42" s="101"/>
      <c r="AD42" s="102"/>
      <c r="AE42" s="5">
        <f t="shared" si="3"/>
        <v>144</v>
      </c>
    </row>
    <row r="43" spans="1:31" ht="13.5" thickBot="1" x14ac:dyDescent="0.25">
      <c r="A43" s="20" t="s">
        <v>81</v>
      </c>
      <c r="B43" s="151" t="s">
        <v>35</v>
      </c>
      <c r="C43" s="87"/>
      <c r="D43" s="87"/>
      <c r="E43" s="87">
        <v>2</v>
      </c>
      <c r="F43" s="44">
        <v>144</v>
      </c>
      <c r="G43" s="86">
        <v>72</v>
      </c>
      <c r="H43" s="86"/>
      <c r="I43" s="85"/>
      <c r="J43" s="86"/>
      <c r="K43" s="44">
        <v>72</v>
      </c>
      <c r="L43" s="90">
        <v>72</v>
      </c>
      <c r="M43" s="68"/>
      <c r="N43" s="68"/>
      <c r="O43" s="68"/>
      <c r="P43" s="66">
        <v>144</v>
      </c>
      <c r="Q43" s="66"/>
      <c r="R43" s="66"/>
      <c r="S43" s="68"/>
      <c r="T43" s="68"/>
      <c r="U43" s="68"/>
      <c r="V43" s="66"/>
      <c r="W43" s="66"/>
      <c r="X43" s="74"/>
      <c r="Y43" s="89"/>
      <c r="Z43" s="69"/>
      <c r="AA43" s="69"/>
      <c r="AB43" s="101">
        <v>0</v>
      </c>
      <c r="AC43" s="101"/>
      <c r="AD43" s="102"/>
      <c r="AE43" s="5">
        <f t="shared" si="3"/>
        <v>144</v>
      </c>
    </row>
    <row r="44" spans="1:31" ht="21" x14ac:dyDescent="0.2">
      <c r="A44" s="41" t="s">
        <v>82</v>
      </c>
      <c r="B44" s="152" t="s">
        <v>153</v>
      </c>
      <c r="C44" s="46"/>
      <c r="D44" s="46"/>
      <c r="E44" s="46"/>
      <c r="F44" s="47">
        <f>F45+F46+F47+F48</f>
        <v>572</v>
      </c>
      <c r="G44" s="47">
        <f t="shared" ref="G44:AD44" si="8">SUM(G45:G48)</f>
        <v>0</v>
      </c>
      <c r="H44" s="47">
        <f t="shared" si="8"/>
        <v>0</v>
      </c>
      <c r="I44" s="47">
        <f t="shared" si="8"/>
        <v>6</v>
      </c>
      <c r="J44" s="47">
        <f t="shared" si="8"/>
        <v>6</v>
      </c>
      <c r="K44" s="47">
        <f t="shared" si="8"/>
        <v>572</v>
      </c>
      <c r="L44" s="47">
        <f t="shared" si="8"/>
        <v>0</v>
      </c>
      <c r="M44" s="47">
        <f t="shared" si="8"/>
        <v>0</v>
      </c>
      <c r="N44" s="47">
        <f t="shared" si="8"/>
        <v>0</v>
      </c>
      <c r="O44" s="47">
        <f t="shared" si="8"/>
        <v>0</v>
      </c>
      <c r="P44" s="47">
        <f t="shared" si="8"/>
        <v>144</v>
      </c>
      <c r="Q44" s="47">
        <f t="shared" si="8"/>
        <v>0</v>
      </c>
      <c r="R44" s="47">
        <f t="shared" si="8"/>
        <v>0</v>
      </c>
      <c r="S44" s="47">
        <f t="shared" si="8"/>
        <v>108</v>
      </c>
      <c r="T44" s="47">
        <f t="shared" si="8"/>
        <v>0</v>
      </c>
      <c r="U44" s="47">
        <f t="shared" si="8"/>
        <v>0</v>
      </c>
      <c r="V44" s="47">
        <f t="shared" si="8"/>
        <v>200</v>
      </c>
      <c r="W44" s="47">
        <f t="shared" si="8"/>
        <v>0</v>
      </c>
      <c r="X44" s="47">
        <f t="shared" si="8"/>
        <v>6</v>
      </c>
      <c r="Y44" s="47">
        <f t="shared" si="8"/>
        <v>0</v>
      </c>
      <c r="Z44" s="47">
        <f t="shared" si="8"/>
        <v>0</v>
      </c>
      <c r="AA44" s="47">
        <f t="shared" si="8"/>
        <v>0</v>
      </c>
      <c r="AB44" s="47">
        <f t="shared" si="8"/>
        <v>108</v>
      </c>
      <c r="AC44" s="47">
        <f t="shared" si="8"/>
        <v>0</v>
      </c>
      <c r="AD44" s="47">
        <f t="shared" si="8"/>
        <v>0</v>
      </c>
      <c r="AE44" s="5">
        <f t="shared" si="3"/>
        <v>566</v>
      </c>
    </row>
    <row r="45" spans="1:31" ht="24" x14ac:dyDescent="0.2">
      <c r="A45" s="20" t="s">
        <v>83</v>
      </c>
      <c r="B45" s="153" t="s">
        <v>155</v>
      </c>
      <c r="C45" s="121"/>
      <c r="D45" s="87">
        <v>2</v>
      </c>
      <c r="E45" s="87"/>
      <c r="F45" s="44">
        <v>36</v>
      </c>
      <c r="G45" s="86"/>
      <c r="H45" s="86"/>
      <c r="I45" s="85">
        <v>6</v>
      </c>
      <c r="J45" s="86">
        <v>6</v>
      </c>
      <c r="K45" s="44">
        <v>36</v>
      </c>
      <c r="L45" s="90"/>
      <c r="M45" s="68"/>
      <c r="N45" s="68"/>
      <c r="O45" s="68"/>
      <c r="P45" s="66">
        <v>36</v>
      </c>
      <c r="Q45" s="66"/>
      <c r="R45" s="66"/>
      <c r="S45" s="68">
        <v>18</v>
      </c>
      <c r="T45" s="68"/>
      <c r="U45" s="68"/>
      <c r="V45" s="66">
        <v>36</v>
      </c>
      <c r="W45" s="66"/>
      <c r="X45" s="74"/>
      <c r="Y45" s="89"/>
      <c r="Z45" s="69"/>
      <c r="AA45" s="69"/>
      <c r="AB45" s="101"/>
      <c r="AC45" s="101"/>
      <c r="AD45" s="102"/>
      <c r="AE45" s="5">
        <f t="shared" si="3"/>
        <v>90</v>
      </c>
    </row>
    <row r="46" spans="1:31" ht="24" x14ac:dyDescent="0.2">
      <c r="A46" s="20" t="s">
        <v>154</v>
      </c>
      <c r="B46" s="153" t="s">
        <v>156</v>
      </c>
      <c r="C46" s="121">
        <v>4</v>
      </c>
      <c r="D46" s="87"/>
      <c r="E46" s="87"/>
      <c r="F46" s="44">
        <v>140</v>
      </c>
      <c r="G46" s="86"/>
      <c r="H46" s="86"/>
      <c r="I46" s="85"/>
      <c r="J46" s="86"/>
      <c r="K46" s="44">
        <v>140</v>
      </c>
      <c r="L46" s="90"/>
      <c r="M46" s="68"/>
      <c r="N46" s="68"/>
      <c r="O46" s="68"/>
      <c r="P46" s="66">
        <v>36</v>
      </c>
      <c r="Q46" s="66"/>
      <c r="R46" s="66"/>
      <c r="S46" s="68">
        <v>18</v>
      </c>
      <c r="T46" s="68"/>
      <c r="U46" s="68"/>
      <c r="V46" s="66">
        <v>20</v>
      </c>
      <c r="W46" s="66"/>
      <c r="X46" s="74">
        <v>6</v>
      </c>
      <c r="Y46" s="89"/>
      <c r="Z46" s="69"/>
      <c r="AA46" s="69"/>
      <c r="AB46" s="101"/>
      <c r="AC46" s="101"/>
      <c r="AD46" s="102"/>
      <c r="AE46" s="5">
        <f t="shared" si="3"/>
        <v>80</v>
      </c>
    </row>
    <row r="47" spans="1:31" x14ac:dyDescent="0.2">
      <c r="A47" s="20" t="s">
        <v>84</v>
      </c>
      <c r="B47" s="153" t="s">
        <v>34</v>
      </c>
      <c r="C47" s="87"/>
      <c r="D47" s="87"/>
      <c r="E47" s="87">
        <v>4</v>
      </c>
      <c r="F47" s="44">
        <v>144</v>
      </c>
      <c r="G47" s="86"/>
      <c r="H47" s="86"/>
      <c r="I47" s="85"/>
      <c r="J47" s="86"/>
      <c r="K47" s="44">
        <v>144</v>
      </c>
      <c r="L47" s="90"/>
      <c r="M47" s="68"/>
      <c r="N47" s="68"/>
      <c r="O47" s="68"/>
      <c r="P47" s="66">
        <v>36</v>
      </c>
      <c r="Q47" s="66"/>
      <c r="R47" s="66"/>
      <c r="S47" s="68">
        <v>36</v>
      </c>
      <c r="T47" s="68"/>
      <c r="U47" s="68"/>
      <c r="V47" s="66">
        <v>72</v>
      </c>
      <c r="W47" s="66"/>
      <c r="X47" s="74"/>
      <c r="Y47" s="89"/>
      <c r="Z47" s="69"/>
      <c r="AA47" s="69"/>
      <c r="AB47" s="101"/>
      <c r="AC47" s="101"/>
      <c r="AD47" s="102"/>
      <c r="AE47" s="5">
        <f t="shared" si="3"/>
        <v>144</v>
      </c>
    </row>
    <row r="48" spans="1:31" ht="13.5" thickBot="1" x14ac:dyDescent="0.25">
      <c r="A48" s="20" t="s">
        <v>85</v>
      </c>
      <c r="B48" s="24" t="s">
        <v>35</v>
      </c>
      <c r="C48" s="87"/>
      <c r="D48" s="87"/>
      <c r="E48" s="87">
        <v>4</v>
      </c>
      <c r="F48" s="44">
        <v>252</v>
      </c>
      <c r="G48" s="86"/>
      <c r="H48" s="86"/>
      <c r="I48" s="85"/>
      <c r="J48" s="86"/>
      <c r="K48" s="44">
        <v>252</v>
      </c>
      <c r="L48" s="90"/>
      <c r="M48" s="68"/>
      <c r="N48" s="68"/>
      <c r="O48" s="68"/>
      <c r="P48" s="66">
        <v>36</v>
      </c>
      <c r="Q48" s="66"/>
      <c r="R48" s="66"/>
      <c r="S48" s="68">
        <v>36</v>
      </c>
      <c r="T48" s="68"/>
      <c r="U48" s="68"/>
      <c r="V48" s="66">
        <v>72</v>
      </c>
      <c r="W48" s="66"/>
      <c r="X48" s="74"/>
      <c r="Y48" s="89"/>
      <c r="Z48" s="91"/>
      <c r="AA48" s="91"/>
      <c r="AB48" s="99">
        <v>108</v>
      </c>
      <c r="AC48" s="99"/>
      <c r="AD48" s="100"/>
      <c r="AE48" s="5">
        <f t="shared" si="3"/>
        <v>252</v>
      </c>
    </row>
    <row r="49" spans="1:31" ht="21" x14ac:dyDescent="0.2">
      <c r="A49" s="41" t="s">
        <v>86</v>
      </c>
      <c r="B49" s="126" t="s">
        <v>157</v>
      </c>
      <c r="C49" s="46"/>
      <c r="D49" s="46"/>
      <c r="E49" s="46"/>
      <c r="F49" s="47">
        <f>SUM(F50:F53)</f>
        <v>432</v>
      </c>
      <c r="G49" s="47">
        <f t="shared" ref="G49:AD49" si="9">SUM(G50:G53)</f>
        <v>0</v>
      </c>
      <c r="H49" s="47">
        <f t="shared" si="9"/>
        <v>0</v>
      </c>
      <c r="I49" s="47">
        <f t="shared" si="9"/>
        <v>6</v>
      </c>
      <c r="J49" s="47">
        <f t="shared" si="9"/>
        <v>6</v>
      </c>
      <c r="K49" s="47">
        <f t="shared" si="9"/>
        <v>324</v>
      </c>
      <c r="L49" s="47">
        <f t="shared" si="9"/>
        <v>108</v>
      </c>
      <c r="M49" s="47">
        <f t="shared" si="9"/>
        <v>0</v>
      </c>
      <c r="N49" s="47">
        <f t="shared" si="9"/>
        <v>0</v>
      </c>
      <c r="O49" s="47">
        <f t="shared" si="9"/>
        <v>0</v>
      </c>
      <c r="P49" s="47">
        <f t="shared" si="9"/>
        <v>0</v>
      </c>
      <c r="Q49" s="47">
        <f t="shared" si="9"/>
        <v>0</v>
      </c>
      <c r="R49" s="47">
        <f t="shared" si="9"/>
        <v>0</v>
      </c>
      <c r="S49" s="47">
        <f t="shared" si="9"/>
        <v>144</v>
      </c>
      <c r="T49" s="47">
        <f t="shared" si="9"/>
        <v>0</v>
      </c>
      <c r="U49" s="47">
        <f t="shared" si="9"/>
        <v>0</v>
      </c>
      <c r="V49" s="47">
        <f t="shared" si="9"/>
        <v>204</v>
      </c>
      <c r="W49" s="47">
        <f t="shared" si="9"/>
        <v>0</v>
      </c>
      <c r="X49" s="47">
        <f t="shared" si="9"/>
        <v>6</v>
      </c>
      <c r="Y49" s="47">
        <f t="shared" si="9"/>
        <v>0</v>
      </c>
      <c r="Z49" s="47">
        <f t="shared" si="9"/>
        <v>0</v>
      </c>
      <c r="AA49" s="47">
        <f t="shared" si="9"/>
        <v>0</v>
      </c>
      <c r="AB49" s="47">
        <f t="shared" si="9"/>
        <v>72</v>
      </c>
      <c r="AC49" s="47">
        <f t="shared" si="9"/>
        <v>0</v>
      </c>
      <c r="AD49" s="47">
        <f t="shared" si="9"/>
        <v>0</v>
      </c>
      <c r="AE49" s="5">
        <f t="shared" si="3"/>
        <v>426</v>
      </c>
    </row>
    <row r="50" spans="1:31" ht="24" x14ac:dyDescent="0.2">
      <c r="A50" s="127" t="s">
        <v>87</v>
      </c>
      <c r="B50" s="128" t="s">
        <v>158</v>
      </c>
      <c r="C50" s="87"/>
      <c r="D50" s="87">
        <v>3</v>
      </c>
      <c r="E50" s="87"/>
      <c r="F50" s="44">
        <v>36</v>
      </c>
      <c r="G50" s="86"/>
      <c r="H50" s="86"/>
      <c r="I50" s="85">
        <v>6</v>
      </c>
      <c r="J50" s="86">
        <v>6</v>
      </c>
      <c r="K50" s="44">
        <v>36</v>
      </c>
      <c r="L50" s="90"/>
      <c r="M50" s="68"/>
      <c r="N50" s="68"/>
      <c r="O50" s="68"/>
      <c r="P50" s="66"/>
      <c r="Q50" s="66"/>
      <c r="R50" s="66"/>
      <c r="S50" s="68">
        <v>36</v>
      </c>
      <c r="T50" s="68"/>
      <c r="U50" s="68"/>
      <c r="V50" s="66">
        <v>32</v>
      </c>
      <c r="W50" s="66"/>
      <c r="X50" s="74">
        <v>6</v>
      </c>
      <c r="Y50" s="89"/>
      <c r="Z50" s="91"/>
      <c r="AA50" s="91"/>
      <c r="AB50" s="99"/>
      <c r="AC50" s="99"/>
      <c r="AD50" s="100"/>
      <c r="AE50" s="5">
        <f t="shared" si="3"/>
        <v>74</v>
      </c>
    </row>
    <row r="51" spans="1:31" ht="24" x14ac:dyDescent="0.2">
      <c r="A51" s="127" t="s">
        <v>160</v>
      </c>
      <c r="B51" s="128" t="s">
        <v>159</v>
      </c>
      <c r="C51" s="87">
        <v>4</v>
      </c>
      <c r="D51" s="87"/>
      <c r="E51" s="87"/>
      <c r="F51" s="44">
        <v>108</v>
      </c>
      <c r="G51" s="86"/>
      <c r="H51" s="86"/>
      <c r="I51" s="85"/>
      <c r="J51" s="86"/>
      <c r="K51" s="44">
        <v>108</v>
      </c>
      <c r="L51" s="90"/>
      <c r="M51" s="68"/>
      <c r="N51" s="68"/>
      <c r="O51" s="68"/>
      <c r="P51" s="66"/>
      <c r="Q51" s="66"/>
      <c r="R51" s="66"/>
      <c r="S51" s="68">
        <v>36</v>
      </c>
      <c r="T51" s="68"/>
      <c r="U51" s="68"/>
      <c r="V51" s="66">
        <v>28</v>
      </c>
      <c r="W51" s="66"/>
      <c r="X51" s="74"/>
      <c r="Y51" s="89"/>
      <c r="Z51" s="91"/>
      <c r="AA51" s="91"/>
      <c r="AB51" s="99"/>
      <c r="AC51" s="99"/>
      <c r="AD51" s="100"/>
      <c r="AE51" s="5">
        <f t="shared" si="3"/>
        <v>64</v>
      </c>
    </row>
    <row r="52" spans="1:31" x14ac:dyDescent="0.2">
      <c r="A52" s="127" t="s">
        <v>97</v>
      </c>
      <c r="B52" s="129" t="s">
        <v>34</v>
      </c>
      <c r="C52" s="87"/>
      <c r="D52" s="87"/>
      <c r="E52" s="87">
        <v>4</v>
      </c>
      <c r="F52" s="44">
        <v>108</v>
      </c>
      <c r="G52" s="86"/>
      <c r="H52" s="86"/>
      <c r="I52" s="85"/>
      <c r="J52" s="86"/>
      <c r="K52" s="44">
        <v>72</v>
      </c>
      <c r="L52" s="90">
        <v>36</v>
      </c>
      <c r="M52" s="68"/>
      <c r="N52" s="68"/>
      <c r="O52" s="68"/>
      <c r="P52" s="66"/>
      <c r="Q52" s="66"/>
      <c r="R52" s="66"/>
      <c r="S52" s="68">
        <v>36</v>
      </c>
      <c r="T52" s="68"/>
      <c r="U52" s="68"/>
      <c r="V52" s="66">
        <v>72</v>
      </c>
      <c r="W52" s="66"/>
      <c r="X52" s="74"/>
      <c r="Y52" s="89"/>
      <c r="Z52" s="91"/>
      <c r="AA52" s="91"/>
      <c r="AB52" s="99"/>
      <c r="AC52" s="99"/>
      <c r="AD52" s="100"/>
      <c r="AE52" s="5">
        <f t="shared" si="3"/>
        <v>108</v>
      </c>
    </row>
    <row r="53" spans="1:31" x14ac:dyDescent="0.2">
      <c r="A53" s="131" t="s">
        <v>88</v>
      </c>
      <c r="B53" s="132" t="s">
        <v>35</v>
      </c>
      <c r="C53" s="133"/>
      <c r="D53" s="133"/>
      <c r="E53" s="133">
        <v>4</v>
      </c>
      <c r="F53" s="134">
        <v>180</v>
      </c>
      <c r="G53" s="135"/>
      <c r="H53" s="135"/>
      <c r="I53" s="135"/>
      <c r="J53" s="135"/>
      <c r="K53" s="134">
        <v>108</v>
      </c>
      <c r="L53" s="136">
        <v>72</v>
      </c>
      <c r="M53" s="137"/>
      <c r="N53" s="137"/>
      <c r="O53" s="137"/>
      <c r="P53" s="138"/>
      <c r="Q53" s="138"/>
      <c r="R53" s="138"/>
      <c r="S53" s="137">
        <v>36</v>
      </c>
      <c r="T53" s="137"/>
      <c r="U53" s="137"/>
      <c r="V53" s="138">
        <v>72</v>
      </c>
      <c r="W53" s="138"/>
      <c r="X53" s="138"/>
      <c r="Y53" s="137"/>
      <c r="Z53" s="137"/>
      <c r="AA53" s="137"/>
      <c r="AB53" s="66">
        <v>72</v>
      </c>
      <c r="AC53" s="66"/>
      <c r="AD53" s="66"/>
      <c r="AE53" s="5">
        <f t="shared" si="3"/>
        <v>180</v>
      </c>
    </row>
    <row r="54" spans="1:31" ht="21" x14ac:dyDescent="0.2">
      <c r="A54" s="41" t="s">
        <v>137</v>
      </c>
      <c r="B54" s="147" t="s">
        <v>161</v>
      </c>
      <c r="C54" s="46"/>
      <c r="D54" s="46"/>
      <c r="E54" s="46"/>
      <c r="F54" s="47">
        <f>F55+F56+F57+F58</f>
        <v>336</v>
      </c>
      <c r="G54" s="47">
        <f t="shared" ref="G54:AD54" si="10">G55+G56+G57+G58</f>
        <v>0</v>
      </c>
      <c r="H54" s="47">
        <f t="shared" si="10"/>
        <v>0</v>
      </c>
      <c r="I54" s="47">
        <f t="shared" si="10"/>
        <v>6</v>
      </c>
      <c r="J54" s="47">
        <f t="shared" si="10"/>
        <v>6</v>
      </c>
      <c r="K54" s="47">
        <f t="shared" si="10"/>
        <v>264</v>
      </c>
      <c r="L54" s="47">
        <f t="shared" si="10"/>
        <v>72</v>
      </c>
      <c r="M54" s="47">
        <f t="shared" si="10"/>
        <v>0</v>
      </c>
      <c r="N54" s="47">
        <f t="shared" si="10"/>
        <v>0</v>
      </c>
      <c r="O54" s="47">
        <f t="shared" si="10"/>
        <v>0</v>
      </c>
      <c r="P54" s="47">
        <f t="shared" si="10"/>
        <v>0</v>
      </c>
      <c r="Q54" s="47">
        <f t="shared" si="10"/>
        <v>0</v>
      </c>
      <c r="R54" s="47">
        <f t="shared" si="10"/>
        <v>0</v>
      </c>
      <c r="S54" s="47">
        <f t="shared" si="10"/>
        <v>0</v>
      </c>
      <c r="T54" s="47">
        <f t="shared" si="10"/>
        <v>0</v>
      </c>
      <c r="U54" s="47">
        <f t="shared" si="10"/>
        <v>0</v>
      </c>
      <c r="V54" s="47">
        <f t="shared" si="10"/>
        <v>64</v>
      </c>
      <c r="W54" s="47">
        <f t="shared" si="10"/>
        <v>0</v>
      </c>
      <c r="X54" s="47">
        <f t="shared" si="10"/>
        <v>0</v>
      </c>
      <c r="Y54" s="47">
        <f t="shared" si="10"/>
        <v>152</v>
      </c>
      <c r="Z54" s="47">
        <f t="shared" si="10"/>
        <v>0</v>
      </c>
      <c r="AA54" s="47">
        <f t="shared" si="10"/>
        <v>6</v>
      </c>
      <c r="AB54" s="47">
        <f t="shared" si="10"/>
        <v>108</v>
      </c>
      <c r="AC54" s="47">
        <f t="shared" si="10"/>
        <v>0</v>
      </c>
      <c r="AD54" s="47">
        <f t="shared" si="10"/>
        <v>0</v>
      </c>
      <c r="AE54" s="5">
        <f t="shared" si="3"/>
        <v>330</v>
      </c>
    </row>
    <row r="55" spans="1:31" ht="24" x14ac:dyDescent="0.2">
      <c r="A55" s="127" t="s">
        <v>138</v>
      </c>
      <c r="B55" s="128" t="s">
        <v>162</v>
      </c>
      <c r="C55" s="92"/>
      <c r="D55" s="92">
        <v>4</v>
      </c>
      <c r="E55" s="92"/>
      <c r="F55" s="44">
        <v>36</v>
      </c>
      <c r="G55" s="85"/>
      <c r="H55" s="85"/>
      <c r="I55" s="85">
        <v>6</v>
      </c>
      <c r="J55" s="85">
        <v>6</v>
      </c>
      <c r="K55" s="44">
        <v>36</v>
      </c>
      <c r="L55" s="90"/>
      <c r="M55" s="68"/>
      <c r="N55" s="68"/>
      <c r="O55" s="68"/>
      <c r="P55" s="66"/>
      <c r="Q55" s="66"/>
      <c r="R55" s="66"/>
      <c r="S55" s="68"/>
      <c r="T55" s="68"/>
      <c r="U55" s="68"/>
      <c r="V55" s="66">
        <v>36</v>
      </c>
      <c r="W55" s="66"/>
      <c r="X55" s="66"/>
      <c r="Y55" s="68">
        <v>24</v>
      </c>
      <c r="Z55" s="68"/>
      <c r="AA55" s="68">
        <v>6</v>
      </c>
      <c r="AB55" s="66"/>
      <c r="AC55" s="66"/>
      <c r="AD55" s="66"/>
      <c r="AE55" s="5">
        <f t="shared" si="3"/>
        <v>66</v>
      </c>
    </row>
    <row r="56" spans="1:31" ht="24" x14ac:dyDescent="0.2">
      <c r="A56" s="127" t="s">
        <v>163</v>
      </c>
      <c r="B56" s="128" t="s">
        <v>164</v>
      </c>
      <c r="C56" s="92">
        <v>5</v>
      </c>
      <c r="D56" s="92"/>
      <c r="E56" s="92"/>
      <c r="F56" s="44">
        <v>84</v>
      </c>
      <c r="G56" s="85"/>
      <c r="H56" s="85"/>
      <c r="I56" s="85"/>
      <c r="J56" s="85"/>
      <c r="K56" s="44">
        <v>84</v>
      </c>
      <c r="L56" s="90"/>
      <c r="M56" s="68"/>
      <c r="N56" s="68"/>
      <c r="O56" s="68"/>
      <c r="P56" s="66"/>
      <c r="Q56" s="66"/>
      <c r="R56" s="66"/>
      <c r="S56" s="68"/>
      <c r="T56" s="68"/>
      <c r="U56" s="68"/>
      <c r="V56" s="66">
        <v>28</v>
      </c>
      <c r="W56" s="66"/>
      <c r="X56" s="66"/>
      <c r="Y56" s="68">
        <v>20</v>
      </c>
      <c r="Z56" s="68"/>
      <c r="AA56" s="68"/>
      <c r="AB56" s="66"/>
      <c r="AC56" s="66"/>
      <c r="AD56" s="66"/>
      <c r="AE56" s="5">
        <f t="shared" si="3"/>
        <v>48</v>
      </c>
    </row>
    <row r="57" spans="1:31" x14ac:dyDescent="0.2">
      <c r="A57" s="127" t="s">
        <v>139</v>
      </c>
      <c r="B57" s="129" t="s">
        <v>34</v>
      </c>
      <c r="C57" s="92"/>
      <c r="D57" s="92"/>
      <c r="E57" s="92">
        <v>5</v>
      </c>
      <c r="F57" s="44">
        <v>108</v>
      </c>
      <c r="G57" s="85"/>
      <c r="H57" s="85"/>
      <c r="I57" s="85"/>
      <c r="J57" s="85"/>
      <c r="K57" s="44">
        <v>72</v>
      </c>
      <c r="L57" s="90">
        <v>36</v>
      </c>
      <c r="M57" s="68"/>
      <c r="N57" s="68"/>
      <c r="O57" s="68"/>
      <c r="P57" s="66"/>
      <c r="Q57" s="66"/>
      <c r="R57" s="66"/>
      <c r="S57" s="68"/>
      <c r="T57" s="68"/>
      <c r="U57" s="68"/>
      <c r="V57" s="66"/>
      <c r="W57" s="66"/>
      <c r="X57" s="66"/>
      <c r="Y57" s="68">
        <v>108</v>
      </c>
      <c r="Z57" s="68"/>
      <c r="AA57" s="68"/>
      <c r="AB57" s="66"/>
      <c r="AC57" s="66"/>
      <c r="AD57" s="66"/>
      <c r="AE57" s="5">
        <f t="shared" si="3"/>
        <v>108</v>
      </c>
    </row>
    <row r="58" spans="1:31" x14ac:dyDescent="0.2">
      <c r="A58" s="131" t="s">
        <v>140</v>
      </c>
      <c r="B58" s="132" t="s">
        <v>35</v>
      </c>
      <c r="C58" s="133"/>
      <c r="D58" s="133"/>
      <c r="E58" s="133">
        <v>6</v>
      </c>
      <c r="F58" s="134">
        <v>108</v>
      </c>
      <c r="G58" s="135"/>
      <c r="H58" s="135"/>
      <c r="I58" s="135"/>
      <c r="J58" s="135"/>
      <c r="K58" s="134">
        <v>72</v>
      </c>
      <c r="L58" s="136">
        <v>36</v>
      </c>
      <c r="M58" s="137"/>
      <c r="N58" s="137"/>
      <c r="O58" s="137"/>
      <c r="P58" s="138"/>
      <c r="Q58" s="138"/>
      <c r="R58" s="138"/>
      <c r="S58" s="137"/>
      <c r="T58" s="137"/>
      <c r="U58" s="137"/>
      <c r="V58" s="138"/>
      <c r="W58" s="138"/>
      <c r="X58" s="138"/>
      <c r="Y58" s="137"/>
      <c r="Z58" s="137"/>
      <c r="AA58" s="137"/>
      <c r="AB58" s="138">
        <v>108</v>
      </c>
      <c r="AC58" s="138"/>
      <c r="AD58" s="138"/>
      <c r="AE58" s="5">
        <f t="shared" si="3"/>
        <v>108</v>
      </c>
    </row>
    <row r="59" spans="1:31" ht="21" x14ac:dyDescent="0.2">
      <c r="A59" s="41" t="s">
        <v>166</v>
      </c>
      <c r="B59" s="147" t="s">
        <v>165</v>
      </c>
      <c r="C59" s="46"/>
      <c r="D59" s="46"/>
      <c r="E59" s="46"/>
      <c r="F59" s="47">
        <f>F60+F61+F62+F63</f>
        <v>592</v>
      </c>
      <c r="G59" s="47">
        <f t="shared" ref="G59:AD59" si="11">G60+G61+G62+G63</f>
        <v>0</v>
      </c>
      <c r="H59" s="47">
        <f t="shared" si="11"/>
        <v>0</v>
      </c>
      <c r="I59" s="47">
        <f t="shared" si="11"/>
        <v>6</v>
      </c>
      <c r="J59" s="47">
        <f t="shared" si="11"/>
        <v>6</v>
      </c>
      <c r="K59" s="47">
        <f t="shared" si="11"/>
        <v>520</v>
      </c>
      <c r="L59" s="47">
        <f t="shared" si="11"/>
        <v>36</v>
      </c>
      <c r="M59" s="47">
        <f t="shared" si="11"/>
        <v>0</v>
      </c>
      <c r="N59" s="47">
        <f t="shared" si="11"/>
        <v>0</v>
      </c>
      <c r="O59" s="47">
        <f t="shared" si="11"/>
        <v>0</v>
      </c>
      <c r="P59" s="47">
        <f t="shared" si="11"/>
        <v>0</v>
      </c>
      <c r="Q59" s="47">
        <f t="shared" si="11"/>
        <v>0</v>
      </c>
      <c r="R59" s="47">
        <f t="shared" si="11"/>
        <v>0</v>
      </c>
      <c r="S59" s="47">
        <f t="shared" si="11"/>
        <v>0</v>
      </c>
      <c r="T59" s="47">
        <f t="shared" si="11"/>
        <v>0</v>
      </c>
      <c r="U59" s="47">
        <f t="shared" si="11"/>
        <v>0</v>
      </c>
      <c r="V59" s="47">
        <f t="shared" si="11"/>
        <v>0</v>
      </c>
      <c r="W59" s="47">
        <f t="shared" si="11"/>
        <v>0</v>
      </c>
      <c r="X59" s="47">
        <f t="shared" si="11"/>
        <v>0</v>
      </c>
      <c r="Y59" s="47">
        <f t="shared" si="11"/>
        <v>268</v>
      </c>
      <c r="Z59" s="47">
        <f t="shared" si="11"/>
        <v>0</v>
      </c>
      <c r="AA59" s="47">
        <f t="shared" si="11"/>
        <v>0</v>
      </c>
      <c r="AB59" s="47">
        <f t="shared" si="11"/>
        <v>312</v>
      </c>
      <c r="AC59" s="47">
        <f t="shared" si="11"/>
        <v>0</v>
      </c>
      <c r="AD59" s="47">
        <f t="shared" si="11"/>
        <v>6</v>
      </c>
      <c r="AE59" s="5">
        <f t="shared" si="3"/>
        <v>586</v>
      </c>
    </row>
    <row r="60" spans="1:31" ht="24" x14ac:dyDescent="0.2">
      <c r="A60" s="139" t="s">
        <v>167</v>
      </c>
      <c r="B60" s="140" t="s">
        <v>162</v>
      </c>
      <c r="C60" s="141"/>
      <c r="D60" s="141">
        <v>5</v>
      </c>
      <c r="E60" s="141"/>
      <c r="F60" s="142">
        <v>36</v>
      </c>
      <c r="G60" s="143"/>
      <c r="H60" s="143"/>
      <c r="I60" s="143">
        <v>6</v>
      </c>
      <c r="J60" s="143">
        <v>6</v>
      </c>
      <c r="K60" s="142">
        <v>36</v>
      </c>
      <c r="L60" s="144"/>
      <c r="M60" s="145"/>
      <c r="N60" s="145"/>
      <c r="O60" s="145"/>
      <c r="P60" s="146"/>
      <c r="Q60" s="146"/>
      <c r="R60" s="146"/>
      <c r="S60" s="145"/>
      <c r="T60" s="145"/>
      <c r="U60" s="145"/>
      <c r="V60" s="146"/>
      <c r="W60" s="146"/>
      <c r="X60" s="146"/>
      <c r="Y60" s="145">
        <v>36</v>
      </c>
      <c r="Z60" s="145"/>
      <c r="AA60" s="145"/>
      <c r="AB60" s="146">
        <v>30</v>
      </c>
      <c r="AC60" s="146"/>
      <c r="AD60" s="146">
        <v>6</v>
      </c>
      <c r="AE60" s="5">
        <f t="shared" si="3"/>
        <v>72</v>
      </c>
    </row>
    <row r="61" spans="1:31" ht="24" x14ac:dyDescent="0.2">
      <c r="A61" s="127" t="s">
        <v>168</v>
      </c>
      <c r="B61" s="128" t="s">
        <v>164</v>
      </c>
      <c r="C61" s="92">
        <v>6</v>
      </c>
      <c r="D61" s="92"/>
      <c r="E61" s="92"/>
      <c r="F61" s="44">
        <v>124</v>
      </c>
      <c r="G61" s="85"/>
      <c r="H61" s="85"/>
      <c r="I61" s="85"/>
      <c r="J61" s="85"/>
      <c r="K61" s="44">
        <v>124</v>
      </c>
      <c r="L61" s="90"/>
      <c r="M61" s="68"/>
      <c r="N61" s="68"/>
      <c r="O61" s="68"/>
      <c r="P61" s="66"/>
      <c r="Q61" s="66"/>
      <c r="R61" s="66"/>
      <c r="S61" s="68"/>
      <c r="T61" s="68"/>
      <c r="U61" s="68"/>
      <c r="V61" s="66"/>
      <c r="W61" s="66"/>
      <c r="X61" s="66"/>
      <c r="Y61" s="68">
        <v>52</v>
      </c>
      <c r="Z61" s="68"/>
      <c r="AA61" s="68"/>
      <c r="AB61" s="66">
        <v>30</v>
      </c>
      <c r="AC61" s="66"/>
      <c r="AD61" s="66"/>
      <c r="AE61" s="5">
        <f t="shared" si="3"/>
        <v>82</v>
      </c>
    </row>
    <row r="62" spans="1:31" x14ac:dyDescent="0.2">
      <c r="A62" s="127" t="s">
        <v>169</v>
      </c>
      <c r="B62" s="129" t="s">
        <v>34</v>
      </c>
      <c r="C62" s="92"/>
      <c r="D62" s="92"/>
      <c r="E62" s="92">
        <v>6</v>
      </c>
      <c r="F62" s="44">
        <v>180</v>
      </c>
      <c r="G62" s="85"/>
      <c r="H62" s="85"/>
      <c r="I62" s="85"/>
      <c r="J62" s="85"/>
      <c r="K62" s="44">
        <v>144</v>
      </c>
      <c r="L62" s="90">
        <v>36</v>
      </c>
      <c r="M62" s="68"/>
      <c r="N62" s="68"/>
      <c r="O62" s="68"/>
      <c r="P62" s="66"/>
      <c r="Q62" s="66"/>
      <c r="R62" s="66"/>
      <c r="S62" s="68"/>
      <c r="T62" s="68"/>
      <c r="U62" s="68"/>
      <c r="V62" s="66"/>
      <c r="W62" s="66"/>
      <c r="X62" s="66"/>
      <c r="Y62" s="68">
        <v>72</v>
      </c>
      <c r="Z62" s="68"/>
      <c r="AA62" s="68"/>
      <c r="AB62" s="66">
        <v>108</v>
      </c>
      <c r="AC62" s="66"/>
      <c r="AD62" s="66"/>
      <c r="AE62" s="5">
        <f t="shared" si="3"/>
        <v>180</v>
      </c>
    </row>
    <row r="63" spans="1:31" x14ac:dyDescent="0.2">
      <c r="A63" s="127" t="s">
        <v>170</v>
      </c>
      <c r="B63" s="130" t="s">
        <v>35</v>
      </c>
      <c r="C63" s="92"/>
      <c r="D63" s="92"/>
      <c r="E63" s="92">
        <v>6</v>
      </c>
      <c r="F63" s="44">
        <v>252</v>
      </c>
      <c r="G63" s="85"/>
      <c r="H63" s="85"/>
      <c r="I63" s="85"/>
      <c r="J63" s="85"/>
      <c r="K63" s="44">
        <v>216</v>
      </c>
      <c r="L63" s="90"/>
      <c r="M63" s="68"/>
      <c r="N63" s="68"/>
      <c r="O63" s="68"/>
      <c r="P63" s="66"/>
      <c r="Q63" s="66"/>
      <c r="R63" s="66"/>
      <c r="S63" s="68"/>
      <c r="T63" s="68"/>
      <c r="U63" s="68"/>
      <c r="V63" s="66"/>
      <c r="W63" s="66"/>
      <c r="X63" s="66"/>
      <c r="Y63" s="68">
        <v>108</v>
      </c>
      <c r="Z63" s="68"/>
      <c r="AA63" s="68"/>
      <c r="AB63" s="66">
        <v>144</v>
      </c>
      <c r="AC63" s="66"/>
      <c r="AD63" s="66"/>
      <c r="AE63" s="5">
        <f t="shared" si="3"/>
        <v>252</v>
      </c>
    </row>
    <row r="64" spans="1:31" x14ac:dyDescent="0.2">
      <c r="A64" s="41" t="s">
        <v>48</v>
      </c>
      <c r="B64" s="52" t="s">
        <v>50</v>
      </c>
      <c r="C64" s="43"/>
      <c r="D64" s="43"/>
      <c r="E64" s="43"/>
      <c r="F64" s="44">
        <v>36</v>
      </c>
      <c r="G64" s="44">
        <v>0</v>
      </c>
      <c r="H64" s="44">
        <v>0</v>
      </c>
      <c r="I64" s="44">
        <v>0</v>
      </c>
      <c r="J64" s="44">
        <v>0</v>
      </c>
      <c r="K64" s="44"/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36</v>
      </c>
      <c r="AE64" s="5">
        <f t="shared" si="3"/>
        <v>36</v>
      </c>
    </row>
    <row r="65" spans="1:31" x14ac:dyDescent="0.2">
      <c r="A65" s="23"/>
      <c r="B65" s="33"/>
      <c r="C65" s="36"/>
      <c r="D65" s="36"/>
      <c r="E65" s="36"/>
      <c r="F65" s="312" t="s">
        <v>29</v>
      </c>
      <c r="G65" s="297" t="s">
        <v>111</v>
      </c>
      <c r="H65" s="298"/>
      <c r="I65" s="298"/>
      <c r="J65" s="298"/>
      <c r="K65" s="298"/>
      <c r="L65" s="299"/>
      <c r="M65" s="89">
        <f>612-M66</f>
        <v>540</v>
      </c>
      <c r="N65" s="89"/>
      <c r="O65" s="89"/>
      <c r="P65" s="103">
        <f>864-P66-P67</f>
        <v>648</v>
      </c>
      <c r="Q65" s="103"/>
      <c r="R65" s="103"/>
      <c r="S65" s="89">
        <f>612-144</f>
        <v>468</v>
      </c>
      <c r="T65" s="89"/>
      <c r="U65" s="89"/>
      <c r="V65" s="103">
        <f>864-V66-V67</f>
        <v>576</v>
      </c>
      <c r="W65" s="103"/>
      <c r="X65" s="103"/>
      <c r="Y65" s="69">
        <f>612-Y66-Y67</f>
        <v>324</v>
      </c>
      <c r="Z65" s="69"/>
      <c r="AA65" s="69"/>
      <c r="AB65" s="101">
        <f>864-36-AB66-AB67</f>
        <v>216</v>
      </c>
      <c r="AC65" s="101"/>
      <c r="AD65" s="101"/>
      <c r="AE65" s="5">
        <f t="shared" si="3"/>
        <v>2772</v>
      </c>
    </row>
    <row r="66" spans="1:31" x14ac:dyDescent="0.2">
      <c r="A66" s="22"/>
      <c r="B66" s="6"/>
      <c r="C66" s="97"/>
      <c r="D66" s="97"/>
      <c r="E66" s="97"/>
      <c r="F66" s="313"/>
      <c r="G66" s="297" t="s">
        <v>112</v>
      </c>
      <c r="H66" s="298"/>
      <c r="I66" s="298"/>
      <c r="J66" s="298"/>
      <c r="K66" s="298"/>
      <c r="L66" s="299"/>
      <c r="M66" s="68">
        <f>M42+M47+M52+M57</f>
        <v>72</v>
      </c>
      <c r="N66" s="68"/>
      <c r="O66" s="68"/>
      <c r="P66" s="68">
        <v>108</v>
      </c>
      <c r="Q66" s="68"/>
      <c r="R66" s="68"/>
      <c r="S66" s="68">
        <v>72</v>
      </c>
      <c r="T66" s="68"/>
      <c r="U66" s="68"/>
      <c r="V66" s="68">
        <f>V47+V52+V57</f>
        <v>144</v>
      </c>
      <c r="W66" s="68"/>
      <c r="X66" s="68"/>
      <c r="Y66" s="68">
        <v>180</v>
      </c>
      <c r="Z66" s="68"/>
      <c r="AA66" s="68"/>
      <c r="AB66" s="68">
        <v>108</v>
      </c>
      <c r="AC66" s="68"/>
      <c r="AD66" s="68"/>
      <c r="AE66" s="5">
        <f t="shared" si="3"/>
        <v>684</v>
      </c>
    </row>
    <row r="67" spans="1:31" x14ac:dyDescent="0.2">
      <c r="A67" s="32"/>
      <c r="B67" s="38"/>
      <c r="C67" s="37"/>
      <c r="D67" s="37"/>
      <c r="E67" s="37"/>
      <c r="F67" s="313"/>
      <c r="G67" s="315" t="s">
        <v>113</v>
      </c>
      <c r="H67" s="316"/>
      <c r="I67" s="316"/>
      <c r="J67" s="316"/>
      <c r="K67" s="316"/>
      <c r="L67" s="317"/>
      <c r="M67" s="69">
        <f>M43+M48+M53+M58</f>
        <v>0</v>
      </c>
      <c r="N67" s="69"/>
      <c r="O67" s="69"/>
      <c r="P67" s="69">
        <v>108</v>
      </c>
      <c r="Q67" s="69"/>
      <c r="R67" s="69"/>
      <c r="S67" s="69">
        <v>72</v>
      </c>
      <c r="T67" s="69"/>
      <c r="U67" s="69"/>
      <c r="V67" s="69">
        <f>V43+V48+V53+V58</f>
        <v>144</v>
      </c>
      <c r="W67" s="69"/>
      <c r="X67" s="69"/>
      <c r="Y67" s="69">
        <v>108</v>
      </c>
      <c r="Z67" s="69"/>
      <c r="AA67" s="69"/>
      <c r="AB67" s="69">
        <v>504</v>
      </c>
      <c r="AC67" s="69"/>
      <c r="AD67" s="69"/>
      <c r="AE67" s="5">
        <f t="shared" si="3"/>
        <v>936</v>
      </c>
    </row>
    <row r="68" spans="1:31" x14ac:dyDescent="0.2">
      <c r="A68" s="22"/>
      <c r="B68" s="6"/>
      <c r="C68" s="97"/>
      <c r="D68" s="97"/>
      <c r="E68" s="97"/>
      <c r="F68" s="313"/>
      <c r="G68" s="297" t="s">
        <v>114</v>
      </c>
      <c r="H68" s="298"/>
      <c r="I68" s="298"/>
      <c r="J68" s="298"/>
      <c r="K68" s="298"/>
      <c r="L68" s="299"/>
      <c r="M68" s="68">
        <v>0</v>
      </c>
      <c r="N68" s="288"/>
      <c r="O68" s="289"/>
      <c r="P68" s="66">
        <v>3</v>
      </c>
      <c r="Q68" s="300">
        <v>36</v>
      </c>
      <c r="R68" s="301"/>
      <c r="S68" s="68">
        <v>0</v>
      </c>
      <c r="T68" s="306"/>
      <c r="U68" s="307"/>
      <c r="V68" s="66">
        <v>3</v>
      </c>
      <c r="W68" s="300">
        <v>36</v>
      </c>
      <c r="X68" s="301"/>
      <c r="Y68" s="69">
        <v>1</v>
      </c>
      <c r="Z68" s="306">
        <v>12</v>
      </c>
      <c r="AA68" s="307"/>
      <c r="AB68" s="101">
        <v>1</v>
      </c>
      <c r="AC68" s="300"/>
      <c r="AD68" s="301"/>
      <c r="AE68" s="5">
        <f t="shared" si="3"/>
        <v>92</v>
      </c>
    </row>
    <row r="69" spans="1:31" x14ac:dyDescent="0.2">
      <c r="A69" s="22"/>
      <c r="B69" s="6"/>
      <c r="C69" s="97"/>
      <c r="D69" s="97"/>
      <c r="E69" s="97"/>
      <c r="F69" s="313"/>
      <c r="G69" s="297" t="s">
        <v>115</v>
      </c>
      <c r="H69" s="298"/>
      <c r="I69" s="298"/>
      <c r="J69" s="298"/>
      <c r="K69" s="298"/>
      <c r="L69" s="299"/>
      <c r="M69" s="68">
        <v>3</v>
      </c>
      <c r="N69" s="290"/>
      <c r="O69" s="291"/>
      <c r="P69" s="66">
        <v>5</v>
      </c>
      <c r="Q69" s="302"/>
      <c r="R69" s="303"/>
      <c r="S69" s="68">
        <v>1</v>
      </c>
      <c r="T69" s="308"/>
      <c r="U69" s="309"/>
      <c r="V69" s="66">
        <v>7</v>
      </c>
      <c r="W69" s="302"/>
      <c r="X69" s="303"/>
      <c r="Y69" s="69">
        <v>5</v>
      </c>
      <c r="Z69" s="308"/>
      <c r="AA69" s="309"/>
      <c r="AB69" s="101">
        <v>4</v>
      </c>
      <c r="AC69" s="302"/>
      <c r="AD69" s="303"/>
      <c r="AE69" s="5">
        <f t="shared" si="3"/>
        <v>25</v>
      </c>
    </row>
    <row r="70" spans="1:31" x14ac:dyDescent="0.2">
      <c r="A70" s="22"/>
      <c r="B70" s="6"/>
      <c r="C70" s="97"/>
      <c r="D70" s="97"/>
      <c r="E70" s="97"/>
      <c r="F70" s="313"/>
      <c r="G70" s="297" t="s">
        <v>116</v>
      </c>
      <c r="H70" s="298"/>
      <c r="I70" s="298"/>
      <c r="J70" s="298"/>
      <c r="K70" s="298"/>
      <c r="L70" s="299"/>
      <c r="M70" s="68"/>
      <c r="N70" s="290"/>
      <c r="O70" s="291"/>
      <c r="P70" s="66"/>
      <c r="Q70" s="302"/>
      <c r="R70" s="303"/>
      <c r="S70" s="68"/>
      <c r="T70" s="308"/>
      <c r="U70" s="309"/>
      <c r="V70" s="66"/>
      <c r="W70" s="302"/>
      <c r="X70" s="303"/>
      <c r="Y70" s="69"/>
      <c r="Z70" s="308"/>
      <c r="AA70" s="309"/>
      <c r="AB70" s="101"/>
      <c r="AC70" s="302"/>
      <c r="AD70" s="303"/>
      <c r="AE70" s="5">
        <f t="shared" si="3"/>
        <v>0</v>
      </c>
    </row>
    <row r="71" spans="1:31" x14ac:dyDescent="0.2">
      <c r="A71" s="6"/>
      <c r="B71" s="6"/>
      <c r="C71" s="97"/>
      <c r="D71" s="97"/>
      <c r="E71" s="97"/>
      <c r="F71" s="314"/>
      <c r="G71" s="297" t="s">
        <v>117</v>
      </c>
      <c r="H71" s="298"/>
      <c r="I71" s="298"/>
      <c r="J71" s="298"/>
      <c r="K71" s="298"/>
      <c r="L71" s="299"/>
      <c r="M71" s="68"/>
      <c r="N71" s="292"/>
      <c r="O71" s="293"/>
      <c r="P71" s="66"/>
      <c r="Q71" s="304"/>
      <c r="R71" s="305"/>
      <c r="S71" s="68"/>
      <c r="T71" s="310"/>
      <c r="U71" s="311"/>
      <c r="V71" s="66"/>
      <c r="W71" s="304"/>
      <c r="X71" s="305"/>
      <c r="Y71" s="69"/>
      <c r="Z71" s="310"/>
      <c r="AA71" s="311"/>
      <c r="AB71" s="101">
        <v>36</v>
      </c>
      <c r="AC71" s="304"/>
      <c r="AD71" s="305"/>
      <c r="AE71" s="5">
        <f t="shared" si="3"/>
        <v>36</v>
      </c>
    </row>
    <row r="72" spans="1:31" x14ac:dyDescent="0.2">
      <c r="A72" s="6"/>
      <c r="B72" s="6"/>
      <c r="C72" s="97"/>
      <c r="D72" s="97"/>
      <c r="E72" s="97"/>
      <c r="F72" s="97"/>
      <c r="G72" s="97"/>
      <c r="H72" s="97"/>
      <c r="I72" s="97"/>
      <c r="J72" s="97"/>
      <c r="K72" s="97"/>
      <c r="L72" s="97" t="s">
        <v>118</v>
      </c>
      <c r="M72" s="86">
        <v>612</v>
      </c>
      <c r="N72" s="86"/>
      <c r="O72" s="86"/>
      <c r="P72" s="86">
        <v>864</v>
      </c>
      <c r="Q72" s="86"/>
      <c r="R72" s="86"/>
      <c r="S72" s="86">
        <v>612</v>
      </c>
      <c r="T72" s="86"/>
      <c r="U72" s="86"/>
      <c r="V72" s="86">
        <v>864</v>
      </c>
      <c r="W72" s="86"/>
      <c r="X72" s="86"/>
      <c r="Y72" s="98">
        <v>612</v>
      </c>
      <c r="Z72" s="98"/>
      <c r="AA72" s="98"/>
      <c r="AB72" s="98">
        <v>864</v>
      </c>
      <c r="AC72" s="98"/>
      <c r="AD72" s="98"/>
      <c r="AE72" s="5">
        <f t="shared" si="3"/>
        <v>4428</v>
      </c>
    </row>
    <row r="73" spans="1:31" x14ac:dyDescent="0.2">
      <c r="A73" s="6"/>
      <c r="B73" s="6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6"/>
      <c r="Z73" s="6"/>
      <c r="AA73" s="6"/>
      <c r="AB73" s="6"/>
      <c r="AC73" s="6"/>
      <c r="AD73" s="6"/>
      <c r="AE73" s="6"/>
    </row>
  </sheetData>
  <mergeCells count="30">
    <mergeCell ref="F65:F71"/>
    <mergeCell ref="G65:L65"/>
    <mergeCell ref="G66:L66"/>
    <mergeCell ref="G67:L67"/>
    <mergeCell ref="G68:L68"/>
    <mergeCell ref="N68:O71"/>
    <mergeCell ref="M2:AD3"/>
    <mergeCell ref="K4:K5"/>
    <mergeCell ref="L4:L5"/>
    <mergeCell ref="M4:R4"/>
    <mergeCell ref="S4:X4"/>
    <mergeCell ref="Y4:AD4"/>
    <mergeCell ref="G69:L69"/>
    <mergeCell ref="G70:L70"/>
    <mergeCell ref="G71:L71"/>
    <mergeCell ref="Q68:R71"/>
    <mergeCell ref="T68:U71"/>
    <mergeCell ref="W68:X71"/>
    <mergeCell ref="Z68:AA71"/>
    <mergeCell ref="AC68:AD71"/>
    <mergeCell ref="A1:X1"/>
    <mergeCell ref="A2:A5"/>
    <mergeCell ref="B2:B5"/>
    <mergeCell ref="C2:E4"/>
    <mergeCell ref="F2:F5"/>
    <mergeCell ref="G2:G5"/>
    <mergeCell ref="H2:H5"/>
    <mergeCell ref="I2:I5"/>
    <mergeCell ref="J2:J5"/>
    <mergeCell ref="K2:L3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1-2</vt:lpstr>
      <vt:lpstr>3-4</vt:lpstr>
      <vt:lpstr>Лист1</vt:lpstr>
      <vt:lpstr>'3-4'!_Hlk175679196</vt:lpstr>
      <vt:lpstr>'3-4'!_Hlk175680895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Емельянова Мария Константиновна</dc:creator>
  <cp:lastModifiedBy>User</cp:lastModifiedBy>
  <cp:lastPrinted>2025-08-19T09:04:59Z</cp:lastPrinted>
  <dcterms:created xsi:type="dcterms:W3CDTF">2005-01-19T10:32:31Z</dcterms:created>
  <dcterms:modified xsi:type="dcterms:W3CDTF">2026-06-29T12:06:28Z</dcterms:modified>
</cp:coreProperties>
</file>